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5) Aktuální (probíhající akce)\64022039_RD_VD 2022-2024\SOUTĚŽ\KR PCE\"/>
    </mc:Choice>
  </mc:AlternateContent>
  <bookViews>
    <workbookView xWindow="0" yWindow="0" windowWidth="0" windowHeight="0"/>
  </bookViews>
  <sheets>
    <sheet name="Rekapitulace zakázky" sheetId="1" r:id="rId1"/>
    <sheet name="Pu_VD_X - XII 2022 - Opra..." sheetId="2" r:id="rId2"/>
    <sheet name="Pu_VD_I - XII 2023 - Opra..." sheetId="3" r:id="rId3"/>
    <sheet name="Pu_VD_I - IX 2024 - Oprav..." sheetId="4" r:id="rId4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'Pu_VD_X - XII 2022 - Opra...'!$C$93:$K$202</definedName>
    <definedName name="_xlnm.Print_Area" localSheetId="1">'Pu_VD_X - XII 2022 - Opra...'!$C$4:$J$41,'Pu_VD_X - XII 2022 - Opra...'!$C$79:$K$202</definedName>
    <definedName name="_xlnm.Print_Titles" localSheetId="1">'Pu_VD_X - XII 2022 - Opra...'!$93:$93</definedName>
    <definedName name="_xlnm._FilterDatabase" localSheetId="2" hidden="1">'Pu_VD_I - XII 2023 - Opra...'!$C$95:$K$305</definedName>
    <definedName name="_xlnm.Print_Area" localSheetId="2">'Pu_VD_I - XII 2023 - Opra...'!$C$4:$J$41,'Pu_VD_I - XII 2023 - Opra...'!$C$81:$K$305</definedName>
    <definedName name="_xlnm.Print_Titles" localSheetId="2">'Pu_VD_I - XII 2023 - Opra...'!$95:$95</definedName>
    <definedName name="_xlnm._FilterDatabase" localSheetId="3" hidden="1">'Pu_VD_I - IX 2024 - Oprav...'!$C$95:$K$260</definedName>
    <definedName name="_xlnm.Print_Area" localSheetId="3">'Pu_VD_I - IX 2024 - Oprav...'!$C$4:$J$41,'Pu_VD_I - IX 2024 - Oprav...'!$C$81:$K$260</definedName>
    <definedName name="_xlnm.Print_Titles" localSheetId="3">'Pu_VD_I - IX 2024 - Oprav...'!$95:$95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257"/>
  <c r="BH257"/>
  <c r="BG257"/>
  <c r="BF257"/>
  <c r="T257"/>
  <c r="T256"/>
  <c r="R257"/>
  <c r="R256"/>
  <c r="P257"/>
  <c r="P256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T240"/>
  <c r="R241"/>
  <c r="R240"/>
  <c r="P241"/>
  <c r="P240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08"/>
  <c r="BH208"/>
  <c r="BG208"/>
  <c r="BF208"/>
  <c r="T208"/>
  <c r="R208"/>
  <c r="P208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2"/>
  <c r="BH182"/>
  <c r="BG182"/>
  <c r="BF182"/>
  <c r="T182"/>
  <c r="R182"/>
  <c r="P182"/>
  <c r="BI177"/>
  <c r="BH177"/>
  <c r="BG177"/>
  <c r="BF177"/>
  <c r="T177"/>
  <c r="R177"/>
  <c r="P177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T115"/>
  <c r="R116"/>
  <c r="R115"/>
  <c r="P116"/>
  <c r="P115"/>
  <c r="BI110"/>
  <c r="BH110"/>
  <c r="BG110"/>
  <c r="BF110"/>
  <c r="T110"/>
  <c r="R110"/>
  <c r="P110"/>
  <c r="BI105"/>
  <c r="BH105"/>
  <c r="BG105"/>
  <c r="BF105"/>
  <c r="T105"/>
  <c r="R105"/>
  <c r="P105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90"/>
  <c r="E7"/>
  <c r="E50"/>
  <c i="3" r="J39"/>
  <c r="J38"/>
  <c i="1" r="AY57"/>
  <c i="3" r="J37"/>
  <c i="1" r="AX57"/>
  <c i="3" r="BI302"/>
  <c r="BH302"/>
  <c r="BG302"/>
  <c r="BF302"/>
  <c r="T302"/>
  <c r="T301"/>
  <c r="R302"/>
  <c r="R301"/>
  <c r="P302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T279"/>
  <c r="R280"/>
  <c r="R279"/>
  <c r="P280"/>
  <c r="P279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3"/>
  <c r="BH243"/>
  <c r="BG243"/>
  <c r="BF243"/>
  <c r="T243"/>
  <c r="R243"/>
  <c r="P243"/>
  <c r="BI238"/>
  <c r="BH238"/>
  <c r="BG238"/>
  <c r="BF238"/>
  <c r="T238"/>
  <c r="R238"/>
  <c r="P238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0"/>
  <c r="BH210"/>
  <c r="BG210"/>
  <c r="BF210"/>
  <c r="T210"/>
  <c r="R210"/>
  <c r="P210"/>
  <c r="BI205"/>
  <c r="BH205"/>
  <c r="BG205"/>
  <c r="BF205"/>
  <c r="T205"/>
  <c r="R205"/>
  <c r="P205"/>
  <c r="BI187"/>
  <c r="BH187"/>
  <c r="BG187"/>
  <c r="BF187"/>
  <c r="T187"/>
  <c r="R187"/>
  <c r="P187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T116"/>
  <c r="R117"/>
  <c r="R116"/>
  <c r="P117"/>
  <c r="P116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90"/>
  <c r="E7"/>
  <c r="E50"/>
  <c i="2" r="J39"/>
  <c r="J38"/>
  <c i="1" r="AY56"/>
  <c i="2" r="J37"/>
  <c i="1" r="AX56"/>
  <c i="2" r="BI199"/>
  <c r="BH199"/>
  <c r="BG199"/>
  <c r="BF199"/>
  <c r="T199"/>
  <c r="T198"/>
  <c r="R199"/>
  <c r="R198"/>
  <c r="P199"/>
  <c r="P198"/>
  <c r="BI194"/>
  <c r="BH194"/>
  <c r="BG194"/>
  <c r="BF194"/>
  <c r="T194"/>
  <c r="T193"/>
  <c r="R194"/>
  <c r="R193"/>
  <c r="P194"/>
  <c r="P193"/>
  <c r="BI189"/>
  <c r="BH189"/>
  <c r="BG189"/>
  <c r="BF189"/>
  <c r="T189"/>
  <c r="T188"/>
  <c r="R189"/>
  <c r="R188"/>
  <c r="P189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2"/>
  <c r="BH152"/>
  <c r="BG152"/>
  <c r="BF152"/>
  <c r="T152"/>
  <c r="R152"/>
  <c r="P152"/>
  <c r="BI142"/>
  <c r="BH142"/>
  <c r="BG142"/>
  <c r="BF142"/>
  <c r="T142"/>
  <c r="R142"/>
  <c r="P142"/>
  <c r="BI137"/>
  <c r="BH137"/>
  <c r="BG137"/>
  <c r="BF137"/>
  <c r="T137"/>
  <c r="T136"/>
  <c r="R137"/>
  <c r="R136"/>
  <c r="P137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50"/>
  <c i="1" r="L50"/>
  <c r="AM50"/>
  <c r="AM49"/>
  <c r="L49"/>
  <c r="AM47"/>
  <c r="L47"/>
  <c r="L45"/>
  <c r="L44"/>
  <c i="2" r="J189"/>
  <c i="1" r="AS55"/>
  <c i="2" r="BK137"/>
  <c i="3" r="J238"/>
  <c r="J146"/>
  <c r="J181"/>
  <c r="J280"/>
  <c r="BK146"/>
  <c r="J177"/>
  <c r="BK205"/>
  <c r="BK163"/>
  <c r="BK117"/>
  <c r="BK251"/>
  <c i="4" r="BK150"/>
  <c r="BK137"/>
  <c r="BK141"/>
  <c r="J105"/>
  <c r="BK201"/>
  <c r="J99"/>
  <c r="BK121"/>
  <c r="BK133"/>
  <c i="2" r="J176"/>
  <c r="J184"/>
  <c r="J112"/>
  <c r="J169"/>
  <c r="BK169"/>
  <c r="BK176"/>
  <c r="J120"/>
  <c r="BK112"/>
  <c i="3" r="BK269"/>
  <c r="J187"/>
  <c r="BK138"/>
  <c r="J126"/>
  <c r="J163"/>
  <c r="BK256"/>
  <c r="J99"/>
  <c r="BK130"/>
  <c r="J256"/>
  <c r="BK122"/>
  <c r="J260"/>
  <c i="4" r="BK145"/>
  <c r="J234"/>
  <c r="J201"/>
  <c r="J193"/>
  <c r="J215"/>
  <c r="J145"/>
  <c r="BK208"/>
  <c r="BK193"/>
  <c i="2" r="F37"/>
  <c i="3" r="J269"/>
  <c r="J138"/>
  <c r="BK126"/>
  <c r="BK150"/>
  <c r="J134"/>
  <c r="J231"/>
  <c r="J130"/>
  <c r="BK264"/>
  <c i="4" r="BK246"/>
  <c r="J246"/>
  <c r="J225"/>
  <c r="BK234"/>
  <c r="J129"/>
  <c r="J155"/>
  <c r="J159"/>
  <c i="2" r="J152"/>
  <c r="BK189"/>
  <c r="BK101"/>
  <c r="J164"/>
  <c r="BK180"/>
  <c r="BK97"/>
  <c r="BK108"/>
  <c r="J108"/>
  <c i="3" r="BK210"/>
  <c r="BK154"/>
  <c r="J154"/>
  <c r="BK187"/>
  <c r="BK173"/>
  <c r="J222"/>
  <c r="BK280"/>
  <c r="J173"/>
  <c r="BK99"/>
  <c r="J243"/>
  <c i="4" r="BK129"/>
  <c r="BK225"/>
  <c r="BK197"/>
  <c r="J150"/>
  <c r="BK164"/>
  <c r="J125"/>
  <c r="J208"/>
  <c i="2" r="BK164"/>
  <c r="BK120"/>
  <c r="BK194"/>
  <c r="J116"/>
  <c r="BK152"/>
  <c r="J160"/>
  <c r="BK116"/>
  <c r="J124"/>
  <c i="3" r="J297"/>
  <c r="BK181"/>
  <c r="BK289"/>
  <c r="J142"/>
  <c r="BK177"/>
  <c r="J293"/>
  <c r="BK134"/>
  <c r="BK169"/>
  <c r="BK260"/>
  <c r="J150"/>
  <c r="J289"/>
  <c r="BK227"/>
  <c i="4" r="BK105"/>
  <c r="J110"/>
  <c r="J241"/>
  <c r="BK241"/>
  <c r="J230"/>
  <c r="J250"/>
  <c r="J257"/>
  <c r="BK99"/>
  <c i="2" r="J128"/>
  <c r="BK124"/>
  <c r="J97"/>
  <c r="BK132"/>
  <c r="J137"/>
  <c r="J142"/>
  <c r="BK160"/>
  <c i="3" r="J264"/>
  <c r="J169"/>
  <c r="BK243"/>
  <c r="J227"/>
  <c r="BK111"/>
  <c r="J105"/>
  <c r="BK285"/>
  <c r="J210"/>
  <c r="J122"/>
  <c i="4" r="BK230"/>
  <c r="BK125"/>
  <c r="J121"/>
  <c r="BK250"/>
  <c r="BK177"/>
  <c r="BK257"/>
  <c r="BK110"/>
  <c r="J141"/>
  <c i="2" r="BK184"/>
  <c r="J180"/>
  <c r="J199"/>
  <c r="BK142"/>
  <c r="J194"/>
  <c r="J132"/>
  <c r="BK128"/>
  <c r="BK199"/>
  <c r="J101"/>
  <c i="3" r="J205"/>
  <c r="J117"/>
  <c r="J158"/>
  <c r="BK238"/>
  <c r="J285"/>
  <c r="BK231"/>
  <c r="BK293"/>
  <c r="BK222"/>
  <c r="BK158"/>
  <c r="J302"/>
  <c i="4" r="J182"/>
  <c r="J164"/>
  <c r="BK182"/>
  <c r="BK159"/>
  <c r="BK155"/>
  <c r="J116"/>
  <c r="BK215"/>
  <c i="2" r="F39"/>
  <c i="3" r="BK273"/>
  <c r="BK105"/>
  <c r="BK297"/>
  <c r="BK302"/>
  <c r="J111"/>
  <c r="J251"/>
  <c r="BK142"/>
  <c r="J273"/>
  <c i="4" r="J177"/>
  <c r="BK116"/>
  <c r="BK221"/>
  <c r="J133"/>
  <c r="J197"/>
  <c r="J221"/>
  <c r="J137"/>
  <c i="2" l="1" r="R107"/>
  <c r="BK175"/>
  <c r="J175"/>
  <c r="J69"/>
  <c i="3" r="BK98"/>
  <c r="R186"/>
  <c r="T268"/>
  <c i="2" r="BK96"/>
  <c r="J96"/>
  <c r="J65"/>
  <c r="T107"/>
  <c r="R175"/>
  <c i="3" r="BK121"/>
  <c r="J121"/>
  <c r="J67"/>
  <c r="T186"/>
  <c r="R268"/>
  <c i="2" r="R96"/>
  <c r="T141"/>
  <c i="3" r="T98"/>
  <c r="R121"/>
  <c r="P162"/>
  <c r="R255"/>
  <c i="4" r="R98"/>
  <c r="BK149"/>
  <c r="J149"/>
  <c r="J68"/>
  <c r="P149"/>
  <c r="R149"/>
  <c r="T149"/>
  <c r="BK220"/>
  <c r="J220"/>
  <c r="J70"/>
  <c r="BK229"/>
  <c r="J229"/>
  <c r="J71"/>
  <c i="2" r="T96"/>
  <c r="R141"/>
  <c i="3" r="BK186"/>
  <c r="J186"/>
  <c r="J69"/>
  <c r="T255"/>
  <c r="P284"/>
  <c i="4" r="BK98"/>
  <c r="BK120"/>
  <c r="J120"/>
  <c r="J67"/>
  <c r="P163"/>
  <c r="T229"/>
  <c r="T245"/>
  <c i="2" r="P96"/>
  <c r="BK141"/>
  <c r="J141"/>
  <c r="J68"/>
  <c r="T175"/>
  <c i="3" r="P98"/>
  <c r="P186"/>
  <c r="BK268"/>
  <c r="J268"/>
  <c r="J71"/>
  <c r="T284"/>
  <c i="4" r="T98"/>
  <c r="T120"/>
  <c r="T163"/>
  <c r="T220"/>
  <c r="P245"/>
  <c i="2" r="BK107"/>
  <c r="J107"/>
  <c r="J66"/>
  <c r="P141"/>
  <c i="3" r="R98"/>
  <c r="P121"/>
  <c r="BK162"/>
  <c r="J162"/>
  <c r="J68"/>
  <c r="T162"/>
  <c r="P255"/>
  <c r="BK284"/>
  <c r="J284"/>
  <c r="J73"/>
  <c i="4" r="R120"/>
  <c r="R163"/>
  <c r="R220"/>
  <c r="P229"/>
  <c r="R245"/>
  <c i="2" r="P107"/>
  <c r="P175"/>
  <c i="3" r="T121"/>
  <c r="R162"/>
  <c r="BK255"/>
  <c r="J255"/>
  <c r="J70"/>
  <c r="P268"/>
  <c r="R284"/>
  <c i="4" r="P98"/>
  <c r="P120"/>
  <c r="BK163"/>
  <c r="J163"/>
  <c r="J69"/>
  <c r="P220"/>
  <c r="R229"/>
  <c r="BK245"/>
  <c r="J245"/>
  <c r="J73"/>
  <c i="2" r="BK193"/>
  <c r="J193"/>
  <c r="J71"/>
  <c i="3" r="BK301"/>
  <c r="J301"/>
  <c r="J74"/>
  <c r="BK279"/>
  <c r="J279"/>
  <c r="J72"/>
  <c i="4" r="BK256"/>
  <c r="J256"/>
  <c r="J74"/>
  <c i="2" r="BK188"/>
  <c r="J188"/>
  <c r="J70"/>
  <c i="4" r="BK240"/>
  <c r="J240"/>
  <c r="J72"/>
  <c i="2" r="BK198"/>
  <c r="J198"/>
  <c r="J72"/>
  <c i="4" r="BK115"/>
  <c r="J115"/>
  <c r="J66"/>
  <c i="2" r="BK136"/>
  <c r="J136"/>
  <c r="J67"/>
  <c i="3" r="BK116"/>
  <c r="J116"/>
  <c r="J66"/>
  <c i="4" r="BE121"/>
  <c r="BE150"/>
  <c r="BE246"/>
  <c r="J56"/>
  <c r="BE99"/>
  <c r="BE164"/>
  <c r="BE182"/>
  <c r="BE234"/>
  <c r="F59"/>
  <c r="BE105"/>
  <c r="BE137"/>
  <c r="BE159"/>
  <c r="BE193"/>
  <c r="BE208"/>
  <c r="BE250"/>
  <c r="BE257"/>
  <c r="BE125"/>
  <c r="BE145"/>
  <c i="3" r="J98"/>
  <c r="J65"/>
  <c i="4" r="BE116"/>
  <c r="BE155"/>
  <c r="BE177"/>
  <c r="BE197"/>
  <c r="BE215"/>
  <c r="E84"/>
  <c r="BE129"/>
  <c r="BE133"/>
  <c r="BE225"/>
  <c r="BE230"/>
  <c r="BE141"/>
  <c r="BE201"/>
  <c r="BE221"/>
  <c r="BE241"/>
  <c r="BE110"/>
  <c i="3" r="BE210"/>
  <c r="BE134"/>
  <c r="BE138"/>
  <c r="BE154"/>
  <c r="BE177"/>
  <c r="BE205"/>
  <c r="BE269"/>
  <c r="BE302"/>
  <c r="E84"/>
  <c r="BE126"/>
  <c r="BE187"/>
  <c r="BE256"/>
  <c r="BE273"/>
  <c r="BE285"/>
  <c r="BE293"/>
  <c r="BE297"/>
  <c r="BE181"/>
  <c r="BE227"/>
  <c r="BE238"/>
  <c r="BE243"/>
  <c r="BE251"/>
  <c r="BE264"/>
  <c r="BE280"/>
  <c r="BE142"/>
  <c r="BE158"/>
  <c r="BE169"/>
  <c r="BE173"/>
  <c r="J56"/>
  <c r="F93"/>
  <c r="BE111"/>
  <c r="BE117"/>
  <c r="BE130"/>
  <c r="BE146"/>
  <c r="BE150"/>
  <c r="BE222"/>
  <c r="BE231"/>
  <c r="BE260"/>
  <c r="BE99"/>
  <c r="BE105"/>
  <c r="BE122"/>
  <c r="BE163"/>
  <c r="BE289"/>
  <c i="2" r="J56"/>
  <c r="BE97"/>
  <c r="BE120"/>
  <c r="BE194"/>
  <c r="BE199"/>
  <c r="BE101"/>
  <c r="BE169"/>
  <c r="E82"/>
  <c r="BE142"/>
  <c r="BE164"/>
  <c r="BE108"/>
  <c r="BE112"/>
  <c r="BE124"/>
  <c r="BE128"/>
  <c r="BE137"/>
  <c r="BE152"/>
  <c r="BE160"/>
  <c r="BE184"/>
  <c r="BE189"/>
  <c r="F59"/>
  <c r="BE116"/>
  <c r="BE176"/>
  <c r="BE132"/>
  <c r="BE180"/>
  <c i="1" r="BB56"/>
  <c r="BD56"/>
  <c i="2" r="F38"/>
  <c i="1" r="BC56"/>
  <c i="3" r="F38"/>
  <c i="1" r="BC57"/>
  <c i="4" r="F39"/>
  <c i="1" r="BD58"/>
  <c r="AS54"/>
  <c i="3" r="F39"/>
  <c i="1" r="BD57"/>
  <c i="4" r="F38"/>
  <c i="1" r="BC58"/>
  <c i="4" r="J36"/>
  <c i="1" r="AW58"/>
  <c i="2" r="J36"/>
  <c i="1" r="AW56"/>
  <c i="3" r="F37"/>
  <c i="1" r="BB57"/>
  <c i="4" r="F36"/>
  <c i="1" r="BA58"/>
  <c i="3" r="F36"/>
  <c i="1" r="BA57"/>
  <c i="3" r="J36"/>
  <c i="1" r="AW57"/>
  <c i="2" r="F36"/>
  <c i="1" r="BA56"/>
  <c i="4" r="F37"/>
  <c i="1" r="BB58"/>
  <c i="3" l="1" r="R97"/>
  <c r="R96"/>
  <c i="2" r="P95"/>
  <c r="P94"/>
  <c i="1" r="AU56"/>
  <c i="4" r="BK97"/>
  <c r="J97"/>
  <c r="J64"/>
  <c i="3" r="P97"/>
  <c r="P96"/>
  <c i="1" r="AU57"/>
  <c i="4" r="P97"/>
  <c r="P96"/>
  <c i="1" r="AU58"/>
  <c i="3" r="T97"/>
  <c r="T96"/>
  <c i="2" r="T95"/>
  <c r="T94"/>
  <c i="4" r="R97"/>
  <c r="R96"/>
  <c i="3" r="BK97"/>
  <c r="J97"/>
  <c r="J64"/>
  <c i="4" r="T97"/>
  <c r="T96"/>
  <c i="2" r="R95"/>
  <c r="R94"/>
  <c r="BK95"/>
  <c r="BK94"/>
  <c r="J94"/>
  <c r="J63"/>
  <c i="4" r="J98"/>
  <c r="J65"/>
  <c i="1" r="BB55"/>
  <c r="AX55"/>
  <c r="BD55"/>
  <c r="BD54"/>
  <c r="W33"/>
  <c r="BA55"/>
  <c r="BA54"/>
  <c r="W30"/>
  <c r="BC55"/>
  <c r="AY55"/>
  <c i="2" r="F35"/>
  <c i="1" r="AZ56"/>
  <c i="3" r="F35"/>
  <c i="1" r="AZ57"/>
  <c i="2" r="J35"/>
  <c i="1" r="AV56"/>
  <c r="AT56"/>
  <c i="4" r="F35"/>
  <c i="1" r="AZ58"/>
  <c i="3" r="J35"/>
  <c i="1" r="AV57"/>
  <c r="AT57"/>
  <c i="4" r="J35"/>
  <c i="1" r="AV58"/>
  <c r="AT58"/>
  <c i="2" l="1" r="J95"/>
  <c r="J64"/>
  <c i="3" r="BK96"/>
  <c r="J96"/>
  <c r="J63"/>
  <c i="4" r="BK96"/>
  <c r="J96"/>
  <c r="J63"/>
  <c i="1" r="AU55"/>
  <c r="AU54"/>
  <c r="AW54"/>
  <c r="AK30"/>
  <c i="2" r="J32"/>
  <c i="1" r="AG56"/>
  <c r="AN56"/>
  <c r="BB54"/>
  <c r="W31"/>
  <c r="BC54"/>
  <c r="W32"/>
  <c r="AZ55"/>
  <c r="AZ54"/>
  <c r="AV54"/>
  <c r="AK29"/>
  <c r="AW55"/>
  <c i="2" l="1" r="J41"/>
  <c i="1" r="AY54"/>
  <c i="4" r="J32"/>
  <c i="1" r="AG58"/>
  <c r="AX54"/>
  <c r="AT54"/>
  <c i="3" r="J32"/>
  <c i="1" r="AG57"/>
  <c r="AN57"/>
  <c r="W29"/>
  <c r="AV55"/>
  <c r="AT55"/>
  <c i="4" l="1" r="J41"/>
  <c i="3" r="J41"/>
  <c i="1" r="AN58"/>
  <c r="AG55"/>
  <c r="AG54"/>
  <c r="AK26"/>
  <c r="AK35"/>
  <c l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<sst xmlns="http://schemas.openxmlformats.org/spreadsheetml/2006/main">
  <si>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</si>
  <si>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</si>
  <si>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</si>
  <si>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</si>
  <si>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</si>
  <si>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{32ab6b17-7de4-46db-8dea-eba66e2e948b}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</si>
  <si>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</si>
  <si>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</si>
  <si>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</si>
  <si>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</si>
  <si>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</si>
  <si>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</si>
  <si>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</si>
  <si>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</si>
  <si>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RD02_2022-2024_KR_PU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</si>
  <si>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</si>
  <si>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</si>
  <si>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zařízení v obvodu SSZT PCE 2022 - 2024</t>
  </si>
  <si>
    <t>KSO:</t>
  </si>
  <si>
    <t>824</t>
  </si>
  <si>
    <t>CC-CZ:</t>
  </si>
  <si>
    <t>21219</t>
  </si>
  <si>
    <t>Místo:</t>
  </si>
  <si>
    <t>Obvod SSZT Pardubice</t>
  </si>
  <si>
    <t>Datum:</t>
  </si>
  <si>
    <t>25. 7. 2022</t>
  </si>
  <si>
    <t>CZ-CPV:</t>
  </si>
  <si>
    <t>50220000-3</t>
  </si>
  <si>
    <t>CZ-CPA:</t>
  </si>
  <si>
    <t>33.14</t>
  </si>
  <si>
    <t>Zadavatel:</t>
  </si>
  <si>
    <t>IČ:</t>
  </si>
  <si>
    <t/>
  </si>
  <si>
    <t>0,1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</si>
  <si>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</si>
  <si>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</si>
  <si>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</si>
  <si>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</si>
  <si>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</si>
  <si>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</si>
  <si>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</si>
  <si>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</si>
  <si>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</si>
  <si>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</si>
  <si>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</si>
  <si>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</si>
  <si>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</si>
  <si>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</si>
  <si>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</si>
  <si>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</si>
  <si>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</si>
  <si>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</si>
  <si>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</si>
  <si>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</si>
  <si>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</si>
  <si>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</si>
  <si>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</si>
  <si>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</si>
  <si>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</si>
  <si>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</si>
  <si>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</si>
  <si>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</si>
  <si>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</si>
  <si>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</si>
  <si>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</si>
  <si>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</si>
  <si>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</si>
  <si>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</si>
  <si>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</si>
  <si>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</si>
  <si>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</si>
  <si>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</si>
  <si>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</si>
  <si>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</si>
  <si>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</si>
  <si>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</si>
  <si>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</si>
  <si>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</si>
  <si>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</si>
  <si>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</si>
  <si>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</si>
  <si>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VD 2022/24</t>
  </si>
  <si>
    <t>ING</t>
  </si>
  <si>
    <t>1</t>
  </si>
  <si>
    <t>{005372c1-abd8-42b1-a017-4bfdb11d702e}</t>
  </si>
  <si>
    <t>2</t>
  </si>
  <si>
    <t>/</t>
  </si>
  <si>
    <t>Pu_VD_X - XII 2022</t>
  </si>
  <si>
    <t>Opravy výměnných dílů</t>
  </si>
  <si>
    <t>Soupis</t>
  </si>
  <si>
    <t>{be2f810d-0846-46d6-9b62-26f248bee1a9}</t>
  </si>
  <si>
    <t>Pu_VD_I - XII 2023</t>
  </si>
  <si>
    <t>{7296087c-445b-401b-a729-bb443b336e30}</t>
  </si>
  <si>
    <t>Pu_VD_I - IX 2024</t>
  </si>
  <si>
    <t>{5a38c001-3b55-438b-97c7-00ba38f4e752}</t>
  </si>
  <si>
    <t>KRYCÍ LIST SOUPISU PRACÍ</t>
  </si>
  <si>
    <t>Objekt:</t>
  </si>
  <si>
    <t>VD 2022/24 - Údržba a oprava výměnných dílů zabezpečovacího zařízení v obvodu SSZT PCE 2022 - 2024</t>
  </si>
  <si>
    <t>Soupis:</t>
  </si>
  <si>
    <t>Pu_VD_X - XII 2022 - Opravy výměnných dílů</t>
  </si>
  <si>
    <t>REKAPITULACE ČLENĚNÍ SOUPISU PRACÍ</t>
  </si>
  <si>
    <t>Kód dílu - Popis</t>
  </si>
  <si>
    <t>Cena celkem [CZK]</t>
  </si>
  <si>
    <t>-1</t>
  </si>
  <si>
    <t>VD - Oprava výmněnných dílů</t>
  </si>
  <si>
    <t xml:space="preserve">    VRR - Velkorozměrová relé</t>
  </si>
  <si>
    <t xml:space="preserve">    RB - Reléové bloky</t>
  </si>
  <si>
    <t xml:space="preserve">    KaČS - Kodéry a časové soubory</t>
  </si>
  <si>
    <t xml:space="preserve">    MRR - Malorozměrová relé</t>
  </si>
  <si>
    <t xml:space="preserve">    VÚD - VÚD</t>
  </si>
  <si>
    <t xml:space="preserve">    SKO - ASE</t>
  </si>
  <si>
    <t xml:space="preserve">    SVD - Specifické výmněnné díly</t>
  </si>
  <si>
    <t xml:space="preserve">    VÚD a VKO - Dvouletá prohlídka PZS typu VÚD a PZS s VKO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</si>
  <si>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</si>
  <si>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</si>
  <si>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</si>
  <si>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</si>
  <si>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</si>
  <si>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</si>
  <si>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</si>
  <si>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</si>
  <si>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</si>
  <si>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</si>
  <si>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</si>
  <si>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</si>
  <si>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</si>
  <si>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VD</t>
  </si>
  <si>
    <t>Oprava výmněnných dílů</t>
  </si>
  <si>
    <t>4</t>
  </si>
  <si>
    <t>ROZPOCET</t>
  </si>
  <si>
    <t>VRR</t>
  </si>
  <si>
    <t>Velkorozměrová relé</t>
  </si>
  <si>
    <t>K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</si>
  <si>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</si>
  <si>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</si>
  <si>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kus</t>
  </si>
  <si>
    <t>Sborník UOŽI 01 2022</t>
  </si>
  <si>
    <t>512</t>
  </si>
  <si>
    <t>1068440277</t>
  </si>
  <si>
    <t>VV</t>
  </si>
  <si>
    <t>Pardubice</t>
  </si>
  <si>
    <t>13"KŠ1-1000</t>
  </si>
  <si>
    <t>Součet</t>
  </si>
  <si>
    <t>7593333320</t>
  </si>
  <si>
    <t>Oprava relé indukčního DSŠ - oprava se provádí podle přidružených předpisů k předpisu SŽDC (ČD) T115, pokud není popsána, pak podle technických podmínek výrobku</t>
  </si>
  <si>
    <t>-1772770072</t>
  </si>
  <si>
    <t>4"DSŠ-12</t>
  </si>
  <si>
    <t>4"DSŠ-12 P</t>
  </si>
  <si>
    <t>53"DSŠ-12 S</t>
  </si>
  <si>
    <t>RB</t>
  </si>
  <si>
    <t>Reléové bloky</t>
  </si>
  <si>
    <t>3</t>
  </si>
  <si>
    <t>7593333549</t>
  </si>
  <si>
    <t>Oprava reléové sady B - oprava se provádí podle přidružených předpisů k předpisu SŽDC (ČD) T115, pokud není popsána, pak podle technických podmínek výrobku</t>
  </si>
  <si>
    <t>166383848</t>
  </si>
  <si>
    <t>3"B</t>
  </si>
  <si>
    <t>7593333551</t>
  </si>
  <si>
    <t>Oprava reléové sady C - oprava se provádí podle přidružených předpisů k předpisu SŽDC (ČD) T115, pokud není popsána, pak podle technických podmínek výrobku</t>
  </si>
  <si>
    <t>1240708630</t>
  </si>
  <si>
    <t>7"C</t>
  </si>
  <si>
    <t>5</t>
  </si>
  <si>
    <t>7593333555</t>
  </si>
  <si>
    <t>Oprava reléové sady H - oprava se provádí podle přidružených předpisů k předpisu SŽDC (ČD) T115, pokud není popsána, pak podle technických podmínek výrobku</t>
  </si>
  <si>
    <t>1061726550</t>
  </si>
  <si>
    <t>2"H</t>
  </si>
  <si>
    <t>6</t>
  </si>
  <si>
    <t>7593333556</t>
  </si>
  <si>
    <t>Oprava reléové sady J - oprava se provádí podle přidružených předpisů k předpisu SŽDC (ČD) T115, pokud není popsána, pak podle technických podmínek výrobku</t>
  </si>
  <si>
    <t>2104673174</t>
  </si>
  <si>
    <t>10"J</t>
  </si>
  <si>
    <t>7</t>
  </si>
  <si>
    <t>7593333561</t>
  </si>
  <si>
    <t>Oprava reléové sady M - oprava se provádí podle přidružených předpisů k předpisu SŽDC (ČD) T115, pokud není popsána, pak podle technických podmínek výrobku</t>
  </si>
  <si>
    <t>-1010667079</t>
  </si>
  <si>
    <t>1"M</t>
  </si>
  <si>
    <t>8</t>
  </si>
  <si>
    <t>7593333568</t>
  </si>
  <si>
    <t>Oprava reléové sady S - oprava se provádí podle přidružených předpisů k předpisu SŽDC (ČD) T115, pokud není popsána, pak podle technických podmínek výrobku</t>
  </si>
  <si>
    <t>206717738</t>
  </si>
  <si>
    <t>10"S</t>
  </si>
  <si>
    <t>9</t>
  </si>
  <si>
    <t>7593333569</t>
  </si>
  <si>
    <t>Oprava reléové sady V, VT - oprava se provádí podle přidružených předpisů k předpisu SŽDC (ČD) T115, pokud není popsána, pak podle technických podmínek výrobku</t>
  </si>
  <si>
    <t>-377375177</t>
  </si>
  <si>
    <t>7"V</t>
  </si>
  <si>
    <t>KaČS</t>
  </si>
  <si>
    <t>Kodéry a časové soubory</t>
  </si>
  <si>
    <t>10</t>
  </si>
  <si>
    <t>7593333240</t>
  </si>
  <si>
    <t>Oprava relé TAZ-1, TAZ-1A, TAZ-2 - oprava se provádí podle přidružených předpisů k předpisu SŽDC (ČD) T115, pokud není popsána, pak podle technických podmínek výrobku</t>
  </si>
  <si>
    <t>1748737223</t>
  </si>
  <si>
    <t>2"TAZ-2</t>
  </si>
  <si>
    <t>MRR</t>
  </si>
  <si>
    <t>Malorozměrová relé</t>
  </si>
  <si>
    <t>11</t>
  </si>
  <si>
    <t>7593333120</t>
  </si>
  <si>
    <t>Oprava relé malorozměrového NMŠ(M)1 - oprava se provádí podle přidružených předpisů k předpisu SŽDC (ČD) T115, pokud není popsána, pak podle technických podmínek výrobku</t>
  </si>
  <si>
    <t>752190479</t>
  </si>
  <si>
    <t>4"NMŠ1-0,25/0,7</t>
  </si>
  <si>
    <t>2"NMŠ1-0,25/0,7 B</t>
  </si>
  <si>
    <t>17"NMŠ1-2000</t>
  </si>
  <si>
    <t>41"NMŠ1-2000 B</t>
  </si>
  <si>
    <t>1"NMŠM1-750 B</t>
  </si>
  <si>
    <t>13"NMŠM1-1500</t>
  </si>
  <si>
    <t>2"NMŠM1-1500 B</t>
  </si>
  <si>
    <t>12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</si>
  <si>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</si>
  <si>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</si>
  <si>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-1674285538</t>
  </si>
  <si>
    <t>4"NMŠ2-4000</t>
  </si>
  <si>
    <t>9"NMŠ2-4000 B</t>
  </si>
  <si>
    <t>10"NMŠ2-60</t>
  </si>
  <si>
    <t>12"NMŠ2-60 B</t>
  </si>
  <si>
    <t>1"NMŠM2-3500</t>
  </si>
  <si>
    <t>13</t>
  </si>
  <si>
    <t>7593333130</t>
  </si>
  <si>
    <t>Oprava relé malorozměrového SMŠ2 - oprava se provádí podle přidružených předpisů k předpisu SŽDC (ČD) T115, pokud není popsána, pak podle technických podmínek výrobku</t>
  </si>
  <si>
    <t>-1946449838</t>
  </si>
  <si>
    <t>2"SMŠ2-280/280 B</t>
  </si>
  <si>
    <t>14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</si>
  <si>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</si>
  <si>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</si>
  <si>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-931328755</t>
  </si>
  <si>
    <t>12"NMŠ2G-3,4 B</t>
  </si>
  <si>
    <t>8"NMVŠ2-1000/1000</t>
  </si>
  <si>
    <t>7593333145</t>
  </si>
  <si>
    <t>Oprava relé malorozměrového NMPŠ - oprava se provádí podle přidružených předpisů k předpisu SŽDC (ČD) T115, pokud není popsána, pak podle technických podmínek výrobku</t>
  </si>
  <si>
    <t>-1977855964</t>
  </si>
  <si>
    <t>6"NMPŠ1-2000</t>
  </si>
  <si>
    <t>4"NMPŠ1-2000 B</t>
  </si>
  <si>
    <t>1"NMPŠ1-2000 C</t>
  </si>
  <si>
    <t>VÚD</t>
  </si>
  <si>
    <t>16</t>
  </si>
  <si>
    <t>7593333398R</t>
  </si>
  <si>
    <t>Oprava reléové jednotky VÚD BL1 - BL2 W- oprava se provádí podle přidružených předpisů k předpisu SŽDC (ČD) T115; pokud není popsána, pak podle technických podmínek výrobku</t>
  </si>
  <si>
    <t>-2088275725</t>
  </si>
  <si>
    <t>6"BL1 - BL2 W</t>
  </si>
  <si>
    <t>17</t>
  </si>
  <si>
    <t>7593333450R</t>
  </si>
  <si>
    <t>Oprava reléové jednotky VÚD ND W - oprava se provádí podle přidružených předpisů k předpisu SŽDC (ČD) T115; pokud není popsána, pak podle technických podmínek výrobku</t>
  </si>
  <si>
    <t>273873989</t>
  </si>
  <si>
    <t>6"ND W</t>
  </si>
  <si>
    <t>18</t>
  </si>
  <si>
    <t>7593333514R</t>
  </si>
  <si>
    <t>Oprava reléové jednotky VÚD OBL-ON W - oprava se provádí podle přidružených předpisů k předpisu SŽDC (ČD) T115; pokud není popsána, pak podle technických podmínek výrobku</t>
  </si>
  <si>
    <t>1449483787</t>
  </si>
  <si>
    <t>1"OBL-ON W</t>
  </si>
  <si>
    <t>SKO</t>
  </si>
  <si>
    <t>ASE</t>
  </si>
  <si>
    <t>19</t>
  </si>
  <si>
    <t>7593333330</t>
  </si>
  <si>
    <t>Oprava souboru KO FID2, FID3 - oprava se provádí podle přidružených předpisů k předpisu SŽDC (ČD) T115; pokud není popsána, pak podle technických podmínek výrobku</t>
  </si>
  <si>
    <t>1429506451</t>
  </si>
  <si>
    <t>2"FID 3</t>
  </si>
  <si>
    <t>SVD</t>
  </si>
  <si>
    <t>Specifické výmněnné díly</t>
  </si>
  <si>
    <t>20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</si>
  <si>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</si>
  <si>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</si>
  <si>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-2029502826</t>
  </si>
  <si>
    <t>2"SKPŠ - 100</t>
  </si>
  <si>
    <t>VÚD a VKO</t>
  </si>
  <si>
    <t>Dvouletá prohlídka PZS typu VÚD a PZS s VKO</t>
  </si>
  <si>
    <t>7598095531</t>
  </si>
  <si>
    <t>Dvouletá komplexní prohlídka PZS typu VÚD včetně výměny a opravy dílů - dle T126, včetně prohlídky VKO</t>
  </si>
  <si>
    <t>1586879190</t>
  </si>
  <si>
    <t>Hradec Králové</t>
  </si>
  <si>
    <t>3"PZS</t>
  </si>
  <si>
    <t>Pu_VD_I - XII 2023 - Opravy výměnných dílů</t>
  </si>
  <si>
    <t>VD - Oprava výměnných dílů</t>
  </si>
  <si>
    <t xml:space="preserve">    RJ - Relé jiná</t>
  </si>
  <si>
    <t xml:space="preserve">    SVD - Specifické výměnné díly</t>
  </si>
  <si>
    <t xml:space="preserve">    VDN - Relé v impulzním režimu po ukončení životnosti</t>
  </si>
  <si>
    <t>Oprava výměnných dílů</t>
  </si>
  <si>
    <t>1"KŠ1-80</t>
  </si>
  <si>
    <t>11"KŠ1-600</t>
  </si>
  <si>
    <t>91"KŠ1-1000</t>
  </si>
  <si>
    <t>1"DSŠ-12</t>
  </si>
  <si>
    <t>28"DSŠ-12P</t>
  </si>
  <si>
    <t>138"DSŠ-12S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</si>
  <si>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</si>
  <si>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</si>
  <si>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-694975902</t>
  </si>
  <si>
    <t>13"DSŠ-12P</t>
  </si>
  <si>
    <t>52"DSŠ-12S</t>
  </si>
  <si>
    <t>RJ</t>
  </si>
  <si>
    <t>Relé jiná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</si>
  <si>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</si>
  <si>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</si>
  <si>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1905211293</t>
  </si>
  <si>
    <t>1"1K1K až 2K2K</t>
  </si>
  <si>
    <t>7593333547</t>
  </si>
  <si>
    <t>Oprava reléové sady A - oprava se provádí podle přidružených předpisů k předpisu SŽDC (ČD) T115, pokud není popsána, pak podle technických podmínek výrobku</t>
  </si>
  <si>
    <t>1812320039</t>
  </si>
  <si>
    <t>3"A</t>
  </si>
  <si>
    <t>-1984098058</t>
  </si>
  <si>
    <t xml:space="preserve">4"B </t>
  </si>
  <si>
    <t>1550429731</t>
  </si>
  <si>
    <t>24"C</t>
  </si>
  <si>
    <t>10"H</t>
  </si>
  <si>
    <t>7593333557</t>
  </si>
  <si>
    <t>Oprava reléové sady K - oprava se provádí podle přidružených předpisů k předpisu SŽDC (ČD) T115, pokud není popsána, pak podle technických podmínek výrobku</t>
  </si>
  <si>
    <t>941483228</t>
  </si>
  <si>
    <t>3"K</t>
  </si>
  <si>
    <t>1065922192</t>
  </si>
  <si>
    <t>5"M</t>
  </si>
  <si>
    <t>7593333565</t>
  </si>
  <si>
    <t>Oprava reléové sady Q - oprava se provádí podle přidružených předpisů k předpisu SŽDC (ČD) T115, pokud není popsána, pak podle technických podmínek výrobku</t>
  </si>
  <si>
    <t>-1697073711</t>
  </si>
  <si>
    <t>2"Q</t>
  </si>
  <si>
    <t>12"S</t>
  </si>
  <si>
    <t>23"V</t>
  </si>
  <si>
    <t>7593333575</t>
  </si>
  <si>
    <t>Oprava reléové sady W - oprava se provádí podle přidružených předpisů k předpisu SŽDC (ČD) T115, pokud není popsána, pak podle technických podmínek výrobku</t>
  </si>
  <si>
    <t>1251209407</t>
  </si>
  <si>
    <t>1"W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</si>
  <si>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</si>
  <si>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</si>
  <si>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-1265151060</t>
  </si>
  <si>
    <t>1"TM-10 220/220 6´</t>
  </si>
  <si>
    <t>1"TU-60 220/220</t>
  </si>
  <si>
    <t>1"TU-60 220/24SS</t>
  </si>
  <si>
    <t>7593333235</t>
  </si>
  <si>
    <t>Oprava relé KA2 - oprava se provádí podle přidružených předpisů k předpisu SŽDC (ČD) T115, pokud není popsána, pak podle technických podmínek výrobku</t>
  </si>
  <si>
    <t>-1809637126</t>
  </si>
  <si>
    <t>1"KA2</t>
  </si>
  <si>
    <t>66"TAZ-2</t>
  </si>
  <si>
    <t>7593333275</t>
  </si>
  <si>
    <t>Oprava kodéru SMMS 1 - oprava se provádí podle přidružených předpisů k předpisu SŽDC (ČD) T115, pokud není popsána, pak podle technických podmínek výrobku</t>
  </si>
  <si>
    <t>471008439</t>
  </si>
  <si>
    <t>3"SMMS 1</t>
  </si>
  <si>
    <t>7593333295</t>
  </si>
  <si>
    <t>Oprava kodéru MK1, MK2, MK3, UMK-1 - oprava se provádí podle přidružených předpisů k předpisu SŽDC (ČD) T115, pokud není popsána, pak podle technických podmínek výrobku</t>
  </si>
  <si>
    <t>-1055253042</t>
  </si>
  <si>
    <t>1"MK-1</t>
  </si>
  <si>
    <t>3"MK-3</t>
  </si>
  <si>
    <t>32"NMŠ1-0,25/0,7</t>
  </si>
  <si>
    <t>2"NMŠ1-10/3500</t>
  </si>
  <si>
    <t>2"NMŠ1-10/3500 B</t>
  </si>
  <si>
    <t>1"NMŠ1-1200</t>
  </si>
  <si>
    <t>454"NMŠ1-2000</t>
  </si>
  <si>
    <t>2020"NMŠ1-2000 B</t>
  </si>
  <si>
    <t>40"NMŠ1-3,4</t>
  </si>
  <si>
    <t>2"NMŠ1-3,4 B</t>
  </si>
  <si>
    <t>7"NMŠ1-7000 B</t>
  </si>
  <si>
    <t>7"NMŠM1-10</t>
  </si>
  <si>
    <t>83"NMŠM1-750</t>
  </si>
  <si>
    <t>24"NMŠM1-750 B</t>
  </si>
  <si>
    <t>153"NMŠM1-1500</t>
  </si>
  <si>
    <t>253"NMŠM1-1500 B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</si>
  <si>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</si>
  <si>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</si>
  <si>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1267102497</t>
  </si>
  <si>
    <t>27"NMŠ1-2000</t>
  </si>
  <si>
    <t>27"NMŠM1-1500</t>
  </si>
  <si>
    <t>22</t>
  </si>
  <si>
    <t>118"NMŠ2-4000</t>
  </si>
  <si>
    <t>42"NMŠ2-4000 B</t>
  </si>
  <si>
    <t>61"NMŠ2-60</t>
  </si>
  <si>
    <t>582"NMŠ2-60 B</t>
  </si>
  <si>
    <t>1"NMŠ2-63</t>
  </si>
  <si>
    <t>5"NMŠM2-0,42</t>
  </si>
  <si>
    <t>1"NMŠM2-1,7</t>
  </si>
  <si>
    <t>3"NMŠM2-3500</t>
  </si>
  <si>
    <t>6"NMŠM2-3500 B</t>
  </si>
  <si>
    <t>23</t>
  </si>
  <si>
    <t>7593333126</t>
  </si>
  <si>
    <t>Oprava relé malorozměrového NMŠ(M)2, OMŠ-74 RUS, OMŠ2-63 RUS, OMŠ2-60, výměny táhla - oprava se provádí podle přidružených předpisů k předpisu SŽDC (ČD) T115, pokud není popsána, pak podle technických podmínek výrobku</t>
  </si>
  <si>
    <t>-1470891789</t>
  </si>
  <si>
    <t>30"OMŠ2-63</t>
  </si>
  <si>
    <t>1"OMŠ-74</t>
  </si>
  <si>
    <t>24</t>
  </si>
  <si>
    <t>54"SMŠ2-280/280 B</t>
  </si>
  <si>
    <t>25</t>
  </si>
  <si>
    <t>3"NMŠ2G-3,4</t>
  </si>
  <si>
    <t>52"NMŠ2G-3,4 B</t>
  </si>
  <si>
    <t>47"NMVŠ2-1000/1000</t>
  </si>
  <si>
    <t>9"NMVŠ2-1000/1000 C</t>
  </si>
  <si>
    <t>26</t>
  </si>
  <si>
    <t>7593333140</t>
  </si>
  <si>
    <t>Oprava relé malorozměrového NMŠ4 - oprava se provádí podle přidružených předpisů k předpisu SŽDC (ČD) T115, pokud není popsána, pak podle technických podmínek výrobku</t>
  </si>
  <si>
    <t>-1787905272</t>
  </si>
  <si>
    <t>1"NMŠ4-90/1500</t>
  </si>
  <si>
    <t>5"NMŠ4-90/1500 B</t>
  </si>
  <si>
    <t>27</t>
  </si>
  <si>
    <t>2"NMPŠ1-2000</t>
  </si>
  <si>
    <t>32"NMPŠ1-2000 B</t>
  </si>
  <si>
    <t>5"NMPŠ1-2000 C</t>
  </si>
  <si>
    <t>20"NMPŠ4-1000/200</t>
  </si>
  <si>
    <t>1"NMPŠ4-1000/200 B</t>
  </si>
  <si>
    <t>28</t>
  </si>
  <si>
    <t>7593333155</t>
  </si>
  <si>
    <t>Oprava relé malorozměrového TN, TT - oprava se provádí podle přidružených předpisů k předpisu SŽDC (ČD) T115, pokud není popsána, pak podle technických podmínek výrobku</t>
  </si>
  <si>
    <t>1990461759</t>
  </si>
  <si>
    <t>1"TT1-600</t>
  </si>
  <si>
    <t>29</t>
  </si>
  <si>
    <t>10"BL1 - BL2 W</t>
  </si>
  <si>
    <t>30</t>
  </si>
  <si>
    <t>Oprava reléové jednotky VÚD ND - oprava se provádí podle přidružených předpisů k předpisu SŽDC (ČD) T115; pokud není popsána, pak podle technických podmínek výrobku</t>
  </si>
  <si>
    <t>10"ND W</t>
  </si>
  <si>
    <t>31</t>
  </si>
  <si>
    <t>Oprava reléové jednotky VÚD OBL-ON - oprava se provádí podle přidružených předpisů k předpisu SŽDC (ČD) T115; pokud není popsána, pak podle technických podmínek výrobku</t>
  </si>
  <si>
    <t>32</t>
  </si>
  <si>
    <t>7593333335</t>
  </si>
  <si>
    <t>Oprava souboru KO KAV 2, KAV 3 - oprava se provádí podle přidružených předpisů k předpisu SŽDC (ČD) T115; pokud není popsána, pak podle technických podmínek výrobku</t>
  </si>
  <si>
    <t>2069236256</t>
  </si>
  <si>
    <t>5"KAV 3</t>
  </si>
  <si>
    <t>33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</si>
  <si>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</si>
  <si>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</si>
  <si>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1980670218</t>
  </si>
  <si>
    <t>5"ASE 2 T</t>
  </si>
  <si>
    <t>5"ASE 3 T</t>
  </si>
  <si>
    <t>2"ASE 4</t>
  </si>
  <si>
    <t>Specifické výměnné díly</t>
  </si>
  <si>
    <t>34</t>
  </si>
  <si>
    <t>336839392</t>
  </si>
  <si>
    <t>3"SKPŠ 100</t>
  </si>
  <si>
    <t>VDN</t>
  </si>
  <si>
    <t>Relé v impulzním režimu po ukončení životnosti</t>
  </si>
  <si>
    <t>35</t>
  </si>
  <si>
    <t>M</t>
  </si>
  <si>
    <t>7593330040</t>
  </si>
  <si>
    <t>Výměnné díly Relé NMŠ 1-2000 (HM0404221990407)</t>
  </si>
  <si>
    <t>128</t>
  </si>
  <si>
    <t>1009180309</t>
  </si>
  <si>
    <t>30"ks relé</t>
  </si>
  <si>
    <t>36</t>
  </si>
  <si>
    <t>7593330120R</t>
  </si>
  <si>
    <t xml:space="preserve">Konstrukční díly a prvky Výměnné díly Relé NMŠM 1-1500 AgNi  (HM0404221990415)</t>
  </si>
  <si>
    <t>1129766895</t>
  </si>
  <si>
    <t>30"NMŠM 1-1500 C</t>
  </si>
  <si>
    <t>37</t>
  </si>
  <si>
    <t>7593330160</t>
  </si>
  <si>
    <t>Výměnné díly Relé NMŠ 2-4000 (HM0404221990419)</t>
  </si>
  <si>
    <t>581491584</t>
  </si>
  <si>
    <t>20"ks relé</t>
  </si>
  <si>
    <t>38</t>
  </si>
  <si>
    <t>7593330300</t>
  </si>
  <si>
    <t>Výměnné díly Relé NMŠ 2-60 (HM0404221990433)</t>
  </si>
  <si>
    <t>1127225480</t>
  </si>
  <si>
    <t>39</t>
  </si>
  <si>
    <t>6"PZS</t>
  </si>
  <si>
    <t>Pu_VD_I - IX 2024 - Opravy výměnných dílů</t>
  </si>
  <si>
    <t xml:space="preserve">    VZ - Vlakový zabezpečovat</t>
  </si>
  <si>
    <t>5"KŠ1-1000</t>
  </si>
  <si>
    <t>5"KŠ1-600</t>
  </si>
  <si>
    <t>3"KŠ1-80</t>
  </si>
  <si>
    <t>1939681066</t>
  </si>
  <si>
    <t>5"DSŠ-12 P</t>
  </si>
  <si>
    <t>31"DSŠ-12 S</t>
  </si>
  <si>
    <t>2"1K1K až 2K2K</t>
  </si>
  <si>
    <t>1474750783</t>
  </si>
  <si>
    <t>6"B</t>
  </si>
  <si>
    <t>1057981239</t>
  </si>
  <si>
    <t>4"C</t>
  </si>
  <si>
    <t>6"H</t>
  </si>
  <si>
    <t>1824424341</t>
  </si>
  <si>
    <t>4"K</t>
  </si>
  <si>
    <t>1817423720</t>
  </si>
  <si>
    <t>1"Q</t>
  </si>
  <si>
    <t>10"V</t>
  </si>
  <si>
    <t>11"TM-10 220/24 SS 30 ´</t>
  </si>
  <si>
    <t>3"TU-60 220/24 SS</t>
  </si>
  <si>
    <t>24"TAZ-2</t>
  </si>
  <si>
    <t>1355219013</t>
  </si>
  <si>
    <t>4"MK-3</t>
  </si>
  <si>
    <t>19"NMŠ1-0,25/0,7</t>
  </si>
  <si>
    <t>21"NMŠ1-0,25/0,7 B</t>
  </si>
  <si>
    <t>300"NMŠ1-2000</t>
  </si>
  <si>
    <t>696"NMŠ1-2000 B</t>
  </si>
  <si>
    <t>21"NMŠ1-3,4</t>
  </si>
  <si>
    <t>27"NMŠM1-750</t>
  </si>
  <si>
    <t>27"NMŠM1-750 B</t>
  </si>
  <si>
    <t>106"NMŠM1-1500</t>
  </si>
  <si>
    <t>28"NMŠM1-1500 B</t>
  </si>
  <si>
    <t>33"NMŠ1-2000</t>
  </si>
  <si>
    <t>30"NMŠM1-1500</t>
  </si>
  <si>
    <t>21"NMŠ2-4000</t>
  </si>
  <si>
    <t>44"NMŠ2-4000 B</t>
  </si>
  <si>
    <t>27"NMŠ2-60</t>
  </si>
  <si>
    <t>78"NMŠ2-60 B</t>
  </si>
  <si>
    <t>2"NMŠM2-0,42</t>
  </si>
  <si>
    <t>7"NMŠM2-1,7</t>
  </si>
  <si>
    <t>2"NMŠM2-3500 B</t>
  </si>
  <si>
    <t>7593333127</t>
  </si>
  <si>
    <t>Oprava relé malorozměrového NMŠ(M)2, OMŠ-74 RUS, OMŠ2-63 RUS, OMŠ2-60, výměny kontaktového svazku - oprava se provádí podle přidružených předpisů k předpisu SŽDC (ČD) T115, pokud není popsána, pak podle technických podmínek výrobku</t>
  </si>
  <si>
    <t>-929850738</t>
  </si>
  <si>
    <t>3"NMŠ2-4000</t>
  </si>
  <si>
    <t>15"SMŠ2-280/280 B</t>
  </si>
  <si>
    <t>4"NMŠ2G-3,4 B</t>
  </si>
  <si>
    <t>27"NMVŠ2-1000/1000</t>
  </si>
  <si>
    <t>1"NMVŠ2-1000/1000 B</t>
  </si>
  <si>
    <t>4"NMVŠ2-1000/1000 C</t>
  </si>
  <si>
    <t>14"NMPŠ1-2000 B</t>
  </si>
  <si>
    <t>5"NMPŠ4-1000/200</t>
  </si>
  <si>
    <t>11"NMPŠ4-1000/200 B</t>
  </si>
  <si>
    <t>10"NMPŠ4-1000/200 C</t>
  </si>
  <si>
    <t>1788514876</t>
  </si>
  <si>
    <t>1"TN1 - 1600</t>
  </si>
  <si>
    <t>3"TT1 - 600</t>
  </si>
  <si>
    <t>8"BL1 - BL2 W</t>
  </si>
  <si>
    <t>4"ND W</t>
  </si>
  <si>
    <t>985541949</t>
  </si>
  <si>
    <t>5"ASE 2T</t>
  </si>
  <si>
    <t>5"ASE 3T</t>
  </si>
  <si>
    <t>Vlakový zabezpečovat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</si>
  <si>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</si>
  <si>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</si>
  <si>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-746135076</t>
  </si>
  <si>
    <t>5"adaptér translační</t>
  </si>
  <si>
    <t>1139621009</t>
  </si>
  <si>
    <t>15"SKPŠ-100</t>
  </si>
  <si>
    <t>7593333256</t>
  </si>
  <si>
    <t>Oprava relé kazeta světel - oprava se provádí podle přidružených předpisů k předpisu SŽDC (ČD) T115, pokud není popsána, pak podle technických podmínek výrobku</t>
  </si>
  <si>
    <t>-1099263804</t>
  </si>
  <si>
    <t>1"KAZETA SVĚTEL K-2002</t>
  </si>
  <si>
    <t>1"KAZETA UNIVERZÁLNÍ K-2002</t>
  </si>
  <si>
    <t>1"KAZETA VÝHYBKY K-2002</t>
  </si>
  <si>
    <t>1"PZS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</si>
</sst>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33</v>
      </c>
    </row>
    <row r="11" s="1" customFormat="1" ht="18.48" customHeight="1">
      <c r="B11" s="21"/>
      <c r="C11" s="22"/>
      <c r="D11" s="22"/>
      <c r="E11" s="27" t="s">
        <v>34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35</v>
      </c>
      <c r="AL11" s="22"/>
      <c r="AM11" s="22"/>
      <c r="AN11" s="27" t="s">
        <v>32</v>
      </c>
      <c r="AO11" s="22"/>
      <c r="AP11" s="22"/>
      <c r="AQ11" s="22"/>
      <c r="AR11" s="20"/>
      <c r="BE11" s="31"/>
      <c r="BS11" s="17" t="s">
        <v>33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33</v>
      </c>
    </row>
    <row r="13" s="1" customFormat="1" ht="12" customHeight="1">
      <c r="B13" s="21"/>
      <c r="C13" s="22"/>
      <c r="D13" s="32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37</v>
      </c>
      <c r="AO13" s="22"/>
      <c r="AP13" s="22"/>
      <c r="AQ13" s="22"/>
      <c r="AR13" s="20"/>
      <c r="BE13" s="31"/>
      <c r="BS13" s="17" t="s">
        <v>33</v>
      </c>
    </row>
    <row r="14">
      <c r="B14" s="21"/>
      <c r="C14" s="22"/>
      <c r="D14" s="22"/>
      <c r="E14" s="35" t="s">
        <v>37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35</v>
      </c>
      <c r="AL14" s="22"/>
      <c r="AM14" s="22"/>
      <c r="AN14" s="35" t="s">
        <v>37</v>
      </c>
      <c r="AO14" s="22"/>
      <c r="AP14" s="22"/>
      <c r="AQ14" s="22"/>
      <c r="AR14" s="20"/>
      <c r="BE14" s="31"/>
      <c r="BS14" s="17" t="s">
        <v>33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35</v>
      </c>
      <c r="AL17" s="22"/>
      <c r="AM17" s="22"/>
      <c r="AN17" s="27" t="s">
        <v>32</v>
      </c>
      <c r="AO17" s="22"/>
      <c r="AP17" s="22"/>
      <c r="AQ17" s="22"/>
      <c r="AR17" s="20"/>
      <c r="BE17" s="31"/>
      <c r="BS17" s="17" t="s">
        <v>39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35</v>
      </c>
      <c r="AL20" s="22"/>
      <c r="AM20" s="22"/>
      <c r="AN20" s="27" t="s">
        <v>32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71.25" customHeight="1">
      <c r="B23" s="21"/>
      <c r="C23" s="22"/>
      <c r="D23" s="22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47</v>
      </c>
      <c r="E29" s="48"/>
      <c r="F29" s="32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56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RD02_2022-2024_KR_PU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 a oprava výměnných dílů zabezpečovacího zařízení v obvodu SSZT PCE 2022 - 2024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Obvod SSZT Pardubice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25. 7. 2022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38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57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36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40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58</v>
      </c>
      <c r="D52" s="88"/>
      <c r="E52" s="88"/>
      <c r="F52" s="88"/>
      <c r="G52" s="88"/>
      <c r="H52" s="89"/>
      <c r="I52" s="90" t="s">
        <v>59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60</v>
      </c>
      <c r="AH52" s="88"/>
      <c r="AI52" s="88"/>
      <c r="AJ52" s="88"/>
      <c r="AK52" s="88"/>
      <c r="AL52" s="88"/>
      <c r="AM52" s="88"/>
      <c r="AN52" s="90" t="s">
        <v>61</v>
      </c>
      <c r="AO52" s="88"/>
      <c r="AP52" s="88"/>
      <c r="AQ52" s="92" t="s">
        <v>62</v>
      </c>
      <c r="AR52" s="45"/>
      <c r="AS52" s="93" t="s">
        <v>63</v>
      </c>
      <c r="AT52" s="94" t="s">
        <v>64</v>
      </c>
      <c r="AU52" s="94" t="s">
        <v>65</v>
      </c>
      <c r="AV52" s="94" t="s">
        <v>66</v>
      </c>
      <c r="AW52" s="94" t="s">
        <v>67</v>
      </c>
      <c r="AX52" s="94" t="s">
        <v>68</v>
      </c>
      <c r="AY52" s="94" t="s">
        <v>69</v>
      </c>
      <c r="AZ52" s="94" t="s">
        <v>70</v>
      </c>
      <c r="BA52" s="94" t="s">
        <v>71</v>
      </c>
      <c r="BB52" s="94" t="s">
        <v>72</v>
      </c>
      <c r="BC52" s="94" t="s">
        <v>73</v>
      </c>
      <c r="BD52" s="95" t="s">
        <v>74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75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32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76</v>
      </c>
      <c r="BT54" s="110" t="s">
        <v>77</v>
      </c>
      <c r="BU54" s="111" t="s">
        <v>78</v>
      </c>
      <c r="BV54" s="110" t="s">
        <v>79</v>
      </c>
      <c r="BW54" s="110" t="s">
        <v>5</v>
      </c>
      <c r="BX54" s="110" t="s">
        <v>80</v>
      </c>
      <c r="CL54" s="110" t="s">
        <v>19</v>
      </c>
    </row>
    <row r="55" s="7" customFormat="1" ht="37.5" customHeight="1">
      <c r="A55" s="7"/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82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76</v>
      </c>
      <c r="BT55" s="124" t="s">
        <v>83</v>
      </c>
      <c r="BU55" s="124" t="s">
        <v>78</v>
      </c>
      <c r="BV55" s="124" t="s">
        <v>79</v>
      </c>
      <c r="BW55" s="124" t="s">
        <v>84</v>
      </c>
      <c r="BX55" s="124" t="s">
        <v>5</v>
      </c>
      <c r="CL55" s="124" t="s">
        <v>32</v>
      </c>
      <c r="CM55" s="124" t="s">
        <v>85</v>
      </c>
    </row>
    <row r="56" s="4" customFormat="1" ht="35.25" customHeight="1">
      <c r="A56" s="125" t="s">
        <v>86</v>
      </c>
      <c r="B56" s="64"/>
      <c r="C56" s="126"/>
      <c r="D56" s="126"/>
      <c r="E56" s="127" t="s">
        <v>87</v>
      </c>
      <c r="F56" s="127"/>
      <c r="G56" s="127"/>
      <c r="H56" s="127"/>
      <c r="I56" s="127"/>
      <c r="J56" s="126"/>
      <c r="K56" s="127" t="s">
        <v>88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'Pu_VD_X - XII 2022 - Opra...'!J32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89</v>
      </c>
      <c r="AR56" s="66"/>
      <c r="AS56" s="130">
        <v>0</v>
      </c>
      <c r="AT56" s="131">
        <f>ROUND(SUM(AV56:AW56),2)</f>
        <v>0</v>
      </c>
      <c r="AU56" s="132">
        <f>'Pu_VD_X - XII 2022 - Opra...'!P94</f>
        <v>0</v>
      </c>
      <c r="AV56" s="131">
        <f>'Pu_VD_X - XII 2022 - Opra...'!J35</f>
        <v>0</v>
      </c>
      <c r="AW56" s="131">
        <f>'Pu_VD_X - XII 2022 - Opra...'!J36</f>
        <v>0</v>
      </c>
      <c r="AX56" s="131">
        <f>'Pu_VD_X - XII 2022 - Opra...'!J37</f>
        <v>0</v>
      </c>
      <c r="AY56" s="131">
        <f>'Pu_VD_X - XII 2022 - Opra...'!J38</f>
        <v>0</v>
      </c>
      <c r="AZ56" s="131">
        <f>'Pu_VD_X - XII 2022 - Opra...'!F35</f>
        <v>0</v>
      </c>
      <c r="BA56" s="131">
        <f>'Pu_VD_X - XII 2022 - Opra...'!F36</f>
        <v>0</v>
      </c>
      <c r="BB56" s="131">
        <f>'Pu_VD_X - XII 2022 - Opra...'!F37</f>
        <v>0</v>
      </c>
      <c r="BC56" s="131">
        <f>'Pu_VD_X - XII 2022 - Opra...'!F38</f>
        <v>0</v>
      </c>
      <c r="BD56" s="133">
        <f>'Pu_VD_X - XII 2022 - Opra...'!F39</f>
        <v>0</v>
      </c>
      <c r="BE56" s="4"/>
      <c r="BT56" s="134" t="s">
        <v>85</v>
      </c>
      <c r="BV56" s="134" t="s">
        <v>79</v>
      </c>
      <c r="BW56" s="134" t="s">
        <v>90</v>
      </c>
      <c r="BX56" s="134" t="s">
        <v>84</v>
      </c>
      <c r="CL56" s="134" t="s">
        <v>32</v>
      </c>
    </row>
    <row r="57" s="4" customFormat="1" ht="35.25" customHeight="1">
      <c r="A57" s="125" t="s">
        <v>86</v>
      </c>
      <c r="B57" s="64"/>
      <c r="C57" s="126"/>
      <c r="D57" s="126"/>
      <c r="E57" s="127" t="s">
        <v>91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'Pu_VD_I - XII 2023 - Opra...'!J32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89</v>
      </c>
      <c r="AR57" s="66"/>
      <c r="AS57" s="130">
        <v>0</v>
      </c>
      <c r="AT57" s="131">
        <f>ROUND(SUM(AV57:AW57),2)</f>
        <v>0</v>
      </c>
      <c r="AU57" s="132">
        <f>'Pu_VD_I - XII 2023 - Opra...'!P96</f>
        <v>0</v>
      </c>
      <c r="AV57" s="131">
        <f>'Pu_VD_I - XII 2023 - Opra...'!J35</f>
        <v>0</v>
      </c>
      <c r="AW57" s="131">
        <f>'Pu_VD_I - XII 2023 - Opra...'!J36</f>
        <v>0</v>
      </c>
      <c r="AX57" s="131">
        <f>'Pu_VD_I - XII 2023 - Opra...'!J37</f>
        <v>0</v>
      </c>
      <c r="AY57" s="131">
        <f>'Pu_VD_I - XII 2023 - Opra...'!J38</f>
        <v>0</v>
      </c>
      <c r="AZ57" s="131">
        <f>'Pu_VD_I - XII 2023 - Opra...'!F35</f>
        <v>0</v>
      </c>
      <c r="BA57" s="131">
        <f>'Pu_VD_I - XII 2023 - Opra...'!F36</f>
        <v>0</v>
      </c>
      <c r="BB57" s="131">
        <f>'Pu_VD_I - XII 2023 - Opra...'!F37</f>
        <v>0</v>
      </c>
      <c r="BC57" s="131">
        <f>'Pu_VD_I - XII 2023 - Opra...'!F38</f>
        <v>0</v>
      </c>
      <c r="BD57" s="133">
        <f>'Pu_VD_I - XII 2023 - Opra...'!F39</f>
        <v>0</v>
      </c>
      <c r="BE57" s="4"/>
      <c r="BT57" s="134" t="s">
        <v>85</v>
      </c>
      <c r="BV57" s="134" t="s">
        <v>79</v>
      </c>
      <c r="BW57" s="134" t="s">
        <v>92</v>
      </c>
      <c r="BX57" s="134" t="s">
        <v>84</v>
      </c>
      <c r="CL57" s="134" t="s">
        <v>32</v>
      </c>
    </row>
    <row r="58" s="4" customFormat="1" ht="35.25" customHeight="1">
      <c r="A58" s="125" t="s">
        <v>86</v>
      </c>
      <c r="B58" s="64"/>
      <c r="C58" s="126"/>
      <c r="D58" s="126"/>
      <c r="E58" s="127" t="s">
        <v>93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'Pu_VD_I - IX 2024 - Oprav...'!J32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89</v>
      </c>
      <c r="AR58" s="66"/>
      <c r="AS58" s="135">
        <v>0</v>
      </c>
      <c r="AT58" s="136">
        <f>ROUND(SUM(AV58:AW58),2)</f>
        <v>0</v>
      </c>
      <c r="AU58" s="137">
        <f>'Pu_VD_I - IX 2024 - Oprav...'!P96</f>
        <v>0</v>
      </c>
      <c r="AV58" s="136">
        <f>'Pu_VD_I - IX 2024 - Oprav...'!J35</f>
        <v>0</v>
      </c>
      <c r="AW58" s="136">
        <f>'Pu_VD_I - IX 2024 - Oprav...'!J36</f>
        <v>0</v>
      </c>
      <c r="AX58" s="136">
        <f>'Pu_VD_I - IX 2024 - Oprav...'!J37</f>
        <v>0</v>
      </c>
      <c r="AY58" s="136">
        <f>'Pu_VD_I - IX 2024 - Oprav...'!J38</f>
        <v>0</v>
      </c>
      <c r="AZ58" s="136">
        <f>'Pu_VD_I - IX 2024 - Oprav...'!F35</f>
        <v>0</v>
      </c>
      <c r="BA58" s="136">
        <f>'Pu_VD_I - IX 2024 - Oprav...'!F36</f>
        <v>0</v>
      </c>
      <c r="BB58" s="136">
        <f>'Pu_VD_I - IX 2024 - Oprav...'!F37</f>
        <v>0</v>
      </c>
      <c r="BC58" s="136">
        <f>'Pu_VD_I - IX 2024 - Oprav...'!F38</f>
        <v>0</v>
      </c>
      <c r="BD58" s="138">
        <f>'Pu_VD_I - IX 2024 - Oprav...'!F39</f>
        <v>0</v>
      </c>
      <c r="BE58" s="4"/>
      <c r="BT58" s="134" t="s">
        <v>85</v>
      </c>
      <c r="BV58" s="134" t="s">
        <v>79</v>
      </c>
      <c r="BW58" s="134" t="s">
        <v>94</v>
      </c>
      <c r="BX58" s="134" t="s">
        <v>84</v>
      </c>
      <c r="CL58" s="134" t="s">
        <v>32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kFIcH1ecZiRWlOLqxj6e2qd6EeL3kRLRlvOu+neG3KTRODugDnn+yc8Em6S+OD+CuRKt67KZcjxjwSHMuaJeiA==" hashValue="Vk+WMKo7UAbxcIwhMjYTDjF/6btL+WWiKRnDeoUQV1G+EKb29hplCwNe14gNxW2rP8II2Hy7tleyjhDvgZUQ9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Pu_VD_X - XII 2022 - Opra...'!C2" display="/"/>
    <hyperlink ref="A57" location="'Pu_VD_I - XII 2023 - Opra...'!C2" display="/"/>
    <hyperlink ref="A58" location="'Pu_VD_I - IX 2024 - Opra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95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PCE 2022 - 2024</v>
      </c>
      <c r="F7" s="143"/>
      <c r="G7" s="143"/>
      <c r="H7" s="143"/>
      <c r="L7" s="20"/>
    </row>
    <row r="8" s="1" customFormat="1" ht="12" customHeight="1">
      <c r="B8" s="20"/>
      <c r="D8" s="143" t="s">
        <v>96</v>
      </c>
      <c r="L8" s="20"/>
    </row>
    <row r="9" s="2" customFormat="1" ht="16.5" customHeight="1">
      <c r="A9" s="39"/>
      <c r="B9" s="45"/>
      <c r="C9" s="39"/>
      <c r="D9" s="39"/>
      <c r="E9" s="144" t="s">
        <v>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ROUND((SUM(BE94:BE202)),  2)</f>
        <v>0</v>
      </c>
      <c r="G35" s="39"/>
      <c r="H35" s="39"/>
      <c r="I35" s="158">
        <v>0.20999999999999999</v>
      </c>
      <c r="J35" s="157">
        <f>ROUND(((SUM(BE94:BE202))*I35),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ROUND((SUM(BF94:BF202)),  2)</f>
        <v>0</v>
      </c>
      <c r="G36" s="39"/>
      <c r="H36" s="39"/>
      <c r="I36" s="158">
        <v>0.14999999999999999</v>
      </c>
      <c r="J36" s="157">
        <f>ROUND(((SUM(BF94:BF202))*I36),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ROUND((SUM(BG94:BG202)),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ROUND((SUM(BH94:BH202)),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ROUND((SUM(BI94:BI202)),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PCE 2022 - 2024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96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97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98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Pu_VD_X - XII 2022 -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Pardubice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101</v>
      </c>
      <c r="D61" s="172"/>
      <c r="E61" s="172"/>
      <c r="F61" s="172"/>
      <c r="G61" s="172"/>
      <c r="H61" s="172"/>
      <c r="I61" s="172"/>
      <c r="J61" s="173" t="s">
        <v>102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103</v>
      </c>
    </row>
    <row r="64" hidden="1" s="9" customFormat="1" ht="24.96" customHeight="1">
      <c r="A64" s="9"/>
      <c r="B64" s="175"/>
      <c r="C64" s="176"/>
      <c r="D64" s="177" t="s">
        <v>104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105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106</v>
      </c>
      <c r="E66" s="183"/>
      <c r="F66" s="183"/>
      <c r="G66" s="183"/>
      <c r="H66" s="183"/>
      <c r="I66" s="183"/>
      <c r="J66" s="184">
        <f>J107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107</v>
      </c>
      <c r="E67" s="183"/>
      <c r="F67" s="183"/>
      <c r="G67" s="183"/>
      <c r="H67" s="183"/>
      <c r="I67" s="183"/>
      <c r="J67" s="184">
        <f>J136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108</v>
      </c>
      <c r="E68" s="183"/>
      <c r="F68" s="183"/>
      <c r="G68" s="183"/>
      <c r="H68" s="183"/>
      <c r="I68" s="183"/>
      <c r="J68" s="184">
        <f>J141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109</v>
      </c>
      <c r="E69" s="183"/>
      <c r="F69" s="183"/>
      <c r="G69" s="183"/>
      <c r="H69" s="183"/>
      <c r="I69" s="183"/>
      <c r="J69" s="184">
        <f>J175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110</v>
      </c>
      <c r="E70" s="183"/>
      <c r="F70" s="183"/>
      <c r="G70" s="183"/>
      <c r="H70" s="183"/>
      <c r="I70" s="183"/>
      <c r="J70" s="184">
        <f>J188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111</v>
      </c>
      <c r="E71" s="183"/>
      <c r="F71" s="183"/>
      <c r="G71" s="183"/>
      <c r="H71" s="183"/>
      <c r="I71" s="183"/>
      <c r="J71" s="184">
        <f>J193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112</v>
      </c>
      <c r="E72" s="183"/>
      <c r="F72" s="183"/>
      <c r="G72" s="183"/>
      <c r="H72" s="183"/>
      <c r="I72" s="183"/>
      <c r="J72" s="184">
        <f>J198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hidden="1"/>
    <row r="76" hidden="1"/>
    <row r="77" hidden="1"/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3" t="s">
        <v>113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2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Údržba a oprava výměnných dílů zabezpečovacího zařízení v obvodu SSZT PCE 2022 - 2024</v>
      </c>
      <c r="F82" s="32"/>
      <c r="G82" s="32"/>
      <c r="H82" s="32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1"/>
      <c r="C83" s="32" t="s">
        <v>96</v>
      </c>
      <c r="D83" s="22"/>
      <c r="E83" s="22"/>
      <c r="F83" s="22"/>
      <c r="G83" s="22"/>
      <c r="H83" s="22"/>
      <c r="I83" s="22"/>
      <c r="J83" s="22"/>
      <c r="K83" s="22"/>
      <c r="L83" s="20"/>
    </row>
    <row r="84" s="2" customFormat="1" ht="16.5" customHeight="1">
      <c r="A84" s="39"/>
      <c r="B84" s="40"/>
      <c r="C84" s="41"/>
      <c r="D84" s="41"/>
      <c r="E84" s="170" t="s">
        <v>97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98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Pu_VD_X - XII 2022 - Opravy výměnných dílů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2" t="s">
        <v>22</v>
      </c>
      <c r="D88" s="41"/>
      <c r="E88" s="41"/>
      <c r="F88" s="27" t="str">
        <f>F14</f>
        <v>Obvod SSZT Pardubice</v>
      </c>
      <c r="G88" s="41"/>
      <c r="H88" s="41"/>
      <c r="I88" s="32" t="s">
        <v>24</v>
      </c>
      <c r="J88" s="73" t="str">
        <f>IF(J14="","",J14)</f>
        <v>25. 7. 2022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2" t="s">
        <v>30</v>
      </c>
      <c r="D90" s="41"/>
      <c r="E90" s="41"/>
      <c r="F90" s="27" t="str">
        <f>E17</f>
        <v xml:space="preserve"> </v>
      </c>
      <c r="G90" s="41"/>
      <c r="H90" s="41"/>
      <c r="I90" s="32" t="s">
        <v>38</v>
      </c>
      <c r="J90" s="37" t="str">
        <f>E23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36</v>
      </c>
      <c r="D91" s="41"/>
      <c r="E91" s="41"/>
      <c r="F91" s="27" t="str">
        <f>IF(E20="","",E20)</f>
        <v>Vyplň údaj</v>
      </c>
      <c r="G91" s="41"/>
      <c r="H91" s="41"/>
      <c r="I91" s="32" t="s">
        <v>40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114</v>
      </c>
      <c r="D93" s="189" t="s">
        <v>62</v>
      </c>
      <c r="E93" s="189" t="s">
        <v>58</v>
      </c>
      <c r="F93" s="189" t="s">
        <v>59</v>
      </c>
      <c r="G93" s="189" t="s">
        <v>115</v>
      </c>
      <c r="H93" s="189" t="s">
        <v>116</v>
      </c>
      <c r="I93" s="189" t="s">
        <v>117</v>
      </c>
      <c r="J93" s="189" t="s">
        <v>102</v>
      </c>
      <c r="K93" s="190" t="s">
        <v>118</v>
      </c>
      <c r="L93" s="191"/>
      <c r="M93" s="93" t="s">
        <v>32</v>
      </c>
      <c r="N93" s="94" t="s">
        <v>47</v>
      </c>
      <c r="O93" s="94" t="s">
        <v>119</v>
      </c>
      <c r="P93" s="94" t="s">
        <v>120</v>
      </c>
      <c r="Q93" s="94" t="s">
        <v>121</v>
      </c>
      <c r="R93" s="94" t="s">
        <v>122</v>
      </c>
      <c r="S93" s="94" t="s">
        <v>123</v>
      </c>
      <c r="T93" s="95" t="s">
        <v>124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125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</f>
        <v>0</v>
      </c>
      <c r="Q94" s="97"/>
      <c r="R94" s="194">
        <f>R95</f>
        <v>0</v>
      </c>
      <c r="S94" s="97"/>
      <c r="T94" s="195">
        <f>T95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7" t="s">
        <v>76</v>
      </c>
      <c r="AU94" s="17" t="s">
        <v>103</v>
      </c>
      <c r="BK94" s="196">
        <f>BK95</f>
        <v>0</v>
      </c>
    </row>
    <row r="95" s="12" customFormat="1" ht="25.92" customHeight="1">
      <c r="A95" s="12"/>
      <c r="B95" s="197"/>
      <c r="C95" s="198"/>
      <c r="D95" s="199" t="s">
        <v>76</v>
      </c>
      <c r="E95" s="200" t="s">
        <v>126</v>
      </c>
      <c r="F95" s="200" t="s">
        <v>127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P96+P107+P136+P141+P175+P188+P193+P198</f>
        <v>0</v>
      </c>
      <c r="Q95" s="205"/>
      <c r="R95" s="206">
        <f>R96+R107+R136+R141+R175+R188+R193+R198</f>
        <v>0</v>
      </c>
      <c r="S95" s="205"/>
      <c r="T95" s="207">
        <f>T96+T107+T136+T141+T175+T188+T193+T198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128</v>
      </c>
      <c r="AT95" s="209" t="s">
        <v>76</v>
      </c>
      <c r="AU95" s="209" t="s">
        <v>77</v>
      </c>
      <c r="AY95" s="208" t="s">
        <v>129</v>
      </c>
      <c r="BK95" s="210">
        <f>BK96+BK107+BK136+BK141+BK175+BK188+BK193+BK198</f>
        <v>0</v>
      </c>
    </row>
    <row r="96" s="12" customFormat="1" ht="22.8" customHeight="1">
      <c r="A96" s="12"/>
      <c r="B96" s="197"/>
      <c r="C96" s="198"/>
      <c r="D96" s="199" t="s">
        <v>76</v>
      </c>
      <c r="E96" s="211" t="s">
        <v>130</v>
      </c>
      <c r="F96" s="211" t="s">
        <v>131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SUM(P97:P106)</f>
        <v>0</v>
      </c>
      <c r="Q96" s="205"/>
      <c r="R96" s="206">
        <f>SUM(R97:R106)</f>
        <v>0</v>
      </c>
      <c r="S96" s="205"/>
      <c r="T96" s="207">
        <f>SUM(T97:T106)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128</v>
      </c>
      <c r="AT96" s="209" t="s">
        <v>76</v>
      </c>
      <c r="AU96" s="209" t="s">
        <v>83</v>
      </c>
      <c r="AY96" s="208" t="s">
        <v>129</v>
      </c>
      <c r="BK96" s="210">
        <f>SUM(BK97:BK106)</f>
        <v>0</v>
      </c>
    </row>
    <row r="97" s="2" customFormat="1" ht="37.8" customHeight="1">
      <c r="A97" s="39"/>
      <c r="B97" s="40"/>
      <c r="C97" s="213" t="s">
        <v>83</v>
      </c>
      <c r="D97" s="213" t="s">
        <v>132</v>
      </c>
      <c r="E97" s="214" t="s">
        <v>133</v>
      </c>
      <c r="F97" s="215" t="s">
        <v>134</v>
      </c>
      <c r="G97" s="216" t="s">
        <v>135</v>
      </c>
      <c r="H97" s="217">
        <v>13</v>
      </c>
      <c r="I97" s="218"/>
      <c r="J97" s="219">
        <f>ROUND(I97*H97,2)</f>
        <v>0</v>
      </c>
      <c r="K97" s="215" t="s">
        <v>136</v>
      </c>
      <c r="L97" s="45"/>
      <c r="M97" s="220" t="s">
        <v>32</v>
      </c>
      <c r="N97" s="221" t="s">
        <v>48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137</v>
      </c>
      <c r="AT97" s="224" t="s">
        <v>132</v>
      </c>
      <c r="AU97" s="224" t="s">
        <v>85</v>
      </c>
      <c r="AY97" s="17" t="s">
        <v>129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7" t="s">
        <v>83</v>
      </c>
      <c r="BK97" s="225">
        <f>ROUND(I97*H97,2)</f>
        <v>0</v>
      </c>
      <c r="BL97" s="17" t="s">
        <v>137</v>
      </c>
      <c r="BM97" s="224" t="s">
        <v>138</v>
      </c>
    </row>
    <row r="98" s="13" customFormat="1">
      <c r="A98" s="13"/>
      <c r="B98" s="226"/>
      <c r="C98" s="227"/>
      <c r="D98" s="228" t="s">
        <v>139</v>
      </c>
      <c r="E98" s="229" t="s">
        <v>32</v>
      </c>
      <c r="F98" s="230" t="s">
        <v>140</v>
      </c>
      <c r="G98" s="227"/>
      <c r="H98" s="229" t="s">
        <v>32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139</v>
      </c>
      <c r="AU98" s="236" t="s">
        <v>85</v>
      </c>
      <c r="AV98" s="13" t="s">
        <v>83</v>
      </c>
      <c r="AW98" s="13" t="s">
        <v>39</v>
      </c>
      <c r="AX98" s="13" t="s">
        <v>77</v>
      </c>
      <c r="AY98" s="236" t="s">
        <v>129</v>
      </c>
    </row>
    <row r="99" s="14" customFormat="1">
      <c r="A99" s="14"/>
      <c r="B99" s="237"/>
      <c r="C99" s="238"/>
      <c r="D99" s="228" t="s">
        <v>139</v>
      </c>
      <c r="E99" s="239" t="s">
        <v>32</v>
      </c>
      <c r="F99" s="240" t="s">
        <v>141</v>
      </c>
      <c r="G99" s="238"/>
      <c r="H99" s="241">
        <v>13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139</v>
      </c>
      <c r="AU99" s="247" t="s">
        <v>85</v>
      </c>
      <c r="AV99" s="14" t="s">
        <v>85</v>
      </c>
      <c r="AW99" s="14" t="s">
        <v>39</v>
      </c>
      <c r="AX99" s="14" t="s">
        <v>77</v>
      </c>
      <c r="AY99" s="247" t="s">
        <v>129</v>
      </c>
    </row>
    <row r="100" s="15" customFormat="1">
      <c r="A100" s="15"/>
      <c r="B100" s="248"/>
      <c r="C100" s="249"/>
      <c r="D100" s="228" t="s">
        <v>139</v>
      </c>
      <c r="E100" s="250" t="s">
        <v>32</v>
      </c>
      <c r="F100" s="251" t="s">
        <v>142</v>
      </c>
      <c r="G100" s="249"/>
      <c r="H100" s="252">
        <v>13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7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8" t="s">
        <v>139</v>
      </c>
      <c r="AU100" s="258" t="s">
        <v>85</v>
      </c>
      <c r="AV100" s="15" t="s">
        <v>128</v>
      </c>
      <c r="AW100" s="15" t="s">
        <v>39</v>
      </c>
      <c r="AX100" s="15" t="s">
        <v>83</v>
      </c>
      <c r="AY100" s="258" t="s">
        <v>129</v>
      </c>
    </row>
    <row r="101" s="2" customFormat="1" ht="24.15" customHeight="1">
      <c r="A101" s="39"/>
      <c r="B101" s="40"/>
      <c r="C101" s="213" t="s">
        <v>85</v>
      </c>
      <c r="D101" s="213" t="s">
        <v>132</v>
      </c>
      <c r="E101" s="214" t="s">
        <v>143</v>
      </c>
      <c r="F101" s="215" t="s">
        <v>144</v>
      </c>
      <c r="G101" s="216" t="s">
        <v>135</v>
      </c>
      <c r="H101" s="217">
        <v>61</v>
      </c>
      <c r="I101" s="218"/>
      <c r="J101" s="219">
        <f>ROUND(I101*H101,2)</f>
        <v>0</v>
      </c>
      <c r="K101" s="215" t="s">
        <v>136</v>
      </c>
      <c r="L101" s="45"/>
      <c r="M101" s="220" t="s">
        <v>32</v>
      </c>
      <c r="N101" s="221" t="s">
        <v>48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137</v>
      </c>
      <c r="AT101" s="224" t="s">
        <v>132</v>
      </c>
      <c r="AU101" s="224" t="s">
        <v>85</v>
      </c>
      <c r="AY101" s="17" t="s">
        <v>129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7" t="s">
        <v>83</v>
      </c>
      <c r="BK101" s="225">
        <f>ROUND(I101*H101,2)</f>
        <v>0</v>
      </c>
      <c r="BL101" s="17" t="s">
        <v>137</v>
      </c>
      <c r="BM101" s="224" t="s">
        <v>145</v>
      </c>
    </row>
    <row r="102" s="13" customFormat="1">
      <c r="A102" s="13"/>
      <c r="B102" s="226"/>
      <c r="C102" s="227"/>
      <c r="D102" s="228" t="s">
        <v>139</v>
      </c>
      <c r="E102" s="229" t="s">
        <v>32</v>
      </c>
      <c r="F102" s="230" t="s">
        <v>140</v>
      </c>
      <c r="G102" s="227"/>
      <c r="H102" s="229" t="s">
        <v>32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139</v>
      </c>
      <c r="AU102" s="236" t="s">
        <v>85</v>
      </c>
      <c r="AV102" s="13" t="s">
        <v>83</v>
      </c>
      <c r="AW102" s="13" t="s">
        <v>39</v>
      </c>
      <c r="AX102" s="13" t="s">
        <v>77</v>
      </c>
      <c r="AY102" s="236" t="s">
        <v>129</v>
      </c>
    </row>
    <row r="103" s="14" customFormat="1">
      <c r="A103" s="14"/>
      <c r="B103" s="237"/>
      <c r="C103" s="238"/>
      <c r="D103" s="228" t="s">
        <v>139</v>
      </c>
      <c r="E103" s="239" t="s">
        <v>32</v>
      </c>
      <c r="F103" s="240" t="s">
        <v>146</v>
      </c>
      <c r="G103" s="238"/>
      <c r="H103" s="241">
        <v>4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139</v>
      </c>
      <c r="AU103" s="247" t="s">
        <v>85</v>
      </c>
      <c r="AV103" s="14" t="s">
        <v>85</v>
      </c>
      <c r="AW103" s="14" t="s">
        <v>39</v>
      </c>
      <c r="AX103" s="14" t="s">
        <v>77</v>
      </c>
      <c r="AY103" s="247" t="s">
        <v>129</v>
      </c>
    </row>
    <row r="104" s="14" customFormat="1">
      <c r="A104" s="14"/>
      <c r="B104" s="237"/>
      <c r="C104" s="238"/>
      <c r="D104" s="228" t="s">
        <v>139</v>
      </c>
      <c r="E104" s="239" t="s">
        <v>32</v>
      </c>
      <c r="F104" s="240" t="s">
        <v>147</v>
      </c>
      <c r="G104" s="238"/>
      <c r="H104" s="241">
        <v>4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139</v>
      </c>
      <c r="AU104" s="247" t="s">
        <v>85</v>
      </c>
      <c r="AV104" s="14" t="s">
        <v>85</v>
      </c>
      <c r="AW104" s="14" t="s">
        <v>39</v>
      </c>
      <c r="AX104" s="14" t="s">
        <v>77</v>
      </c>
      <c r="AY104" s="247" t="s">
        <v>129</v>
      </c>
    </row>
    <row r="105" s="14" customFormat="1">
      <c r="A105" s="14"/>
      <c r="B105" s="237"/>
      <c r="C105" s="238"/>
      <c r="D105" s="228" t="s">
        <v>139</v>
      </c>
      <c r="E105" s="239" t="s">
        <v>32</v>
      </c>
      <c r="F105" s="240" t="s">
        <v>148</v>
      </c>
      <c r="G105" s="238"/>
      <c r="H105" s="241">
        <v>53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139</v>
      </c>
      <c r="AU105" s="247" t="s">
        <v>85</v>
      </c>
      <c r="AV105" s="14" t="s">
        <v>85</v>
      </c>
      <c r="AW105" s="14" t="s">
        <v>39</v>
      </c>
      <c r="AX105" s="14" t="s">
        <v>77</v>
      </c>
      <c r="AY105" s="247" t="s">
        <v>129</v>
      </c>
    </row>
    <row r="106" s="15" customFormat="1">
      <c r="A106" s="15"/>
      <c r="B106" s="248"/>
      <c r="C106" s="249"/>
      <c r="D106" s="228" t="s">
        <v>139</v>
      </c>
      <c r="E106" s="250" t="s">
        <v>32</v>
      </c>
      <c r="F106" s="251" t="s">
        <v>142</v>
      </c>
      <c r="G106" s="249"/>
      <c r="H106" s="252">
        <v>61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139</v>
      </c>
      <c r="AU106" s="258" t="s">
        <v>85</v>
      </c>
      <c r="AV106" s="15" t="s">
        <v>128</v>
      </c>
      <c r="AW106" s="15" t="s">
        <v>39</v>
      </c>
      <c r="AX106" s="15" t="s">
        <v>83</v>
      </c>
      <c r="AY106" s="258" t="s">
        <v>129</v>
      </c>
    </row>
    <row r="107" s="12" customFormat="1" ht="22.8" customHeight="1">
      <c r="A107" s="12"/>
      <c r="B107" s="197"/>
      <c r="C107" s="198"/>
      <c r="D107" s="199" t="s">
        <v>76</v>
      </c>
      <c r="E107" s="211" t="s">
        <v>149</v>
      </c>
      <c r="F107" s="211" t="s">
        <v>150</v>
      </c>
      <c r="G107" s="198"/>
      <c r="H107" s="198"/>
      <c r="I107" s="201"/>
      <c r="J107" s="212">
        <f>BK107</f>
        <v>0</v>
      </c>
      <c r="K107" s="198"/>
      <c r="L107" s="203"/>
      <c r="M107" s="204"/>
      <c r="N107" s="205"/>
      <c r="O107" s="205"/>
      <c r="P107" s="206">
        <f>SUM(P108:P135)</f>
        <v>0</v>
      </c>
      <c r="Q107" s="205"/>
      <c r="R107" s="206">
        <f>SUM(R108:R135)</f>
        <v>0</v>
      </c>
      <c r="S107" s="205"/>
      <c r="T107" s="207">
        <f>SUM(T108:T135)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128</v>
      </c>
      <c r="AT107" s="209" t="s">
        <v>76</v>
      </c>
      <c r="AU107" s="209" t="s">
        <v>83</v>
      </c>
      <c r="AY107" s="208" t="s">
        <v>129</v>
      </c>
      <c r="BK107" s="210">
        <f>SUM(BK108:BK135)</f>
        <v>0</v>
      </c>
    </row>
    <row r="108" s="2" customFormat="1" ht="24.15" customHeight="1">
      <c r="A108" s="39"/>
      <c r="B108" s="40"/>
      <c r="C108" s="213" t="s">
        <v>151</v>
      </c>
      <c r="D108" s="213" t="s">
        <v>132</v>
      </c>
      <c r="E108" s="214" t="s">
        <v>152</v>
      </c>
      <c r="F108" s="215" t="s">
        <v>153</v>
      </c>
      <c r="G108" s="216" t="s">
        <v>135</v>
      </c>
      <c r="H108" s="217">
        <v>3</v>
      </c>
      <c r="I108" s="218"/>
      <c r="J108" s="219">
        <f>ROUND(I108*H108,2)</f>
        <v>0</v>
      </c>
      <c r="K108" s="215" t="s">
        <v>136</v>
      </c>
      <c r="L108" s="45"/>
      <c r="M108" s="220" t="s">
        <v>32</v>
      </c>
      <c r="N108" s="221" t="s">
        <v>48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137</v>
      </c>
      <c r="AT108" s="224" t="s">
        <v>132</v>
      </c>
      <c r="AU108" s="224" t="s">
        <v>85</v>
      </c>
      <c r="AY108" s="17" t="s">
        <v>129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83</v>
      </c>
      <c r="BK108" s="225">
        <f>ROUND(I108*H108,2)</f>
        <v>0</v>
      </c>
      <c r="BL108" s="17" t="s">
        <v>137</v>
      </c>
      <c r="BM108" s="224" t="s">
        <v>154</v>
      </c>
    </row>
    <row r="109" s="13" customFormat="1">
      <c r="A109" s="13"/>
      <c r="B109" s="226"/>
      <c r="C109" s="227"/>
      <c r="D109" s="228" t="s">
        <v>139</v>
      </c>
      <c r="E109" s="229" t="s">
        <v>32</v>
      </c>
      <c r="F109" s="230" t="s">
        <v>140</v>
      </c>
      <c r="G109" s="227"/>
      <c r="H109" s="229" t="s">
        <v>32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139</v>
      </c>
      <c r="AU109" s="236" t="s">
        <v>85</v>
      </c>
      <c r="AV109" s="13" t="s">
        <v>83</v>
      </c>
      <c r="AW109" s="13" t="s">
        <v>39</v>
      </c>
      <c r="AX109" s="13" t="s">
        <v>77</v>
      </c>
      <c r="AY109" s="236" t="s">
        <v>129</v>
      </c>
    </row>
    <row r="110" s="14" customFormat="1">
      <c r="A110" s="14"/>
      <c r="B110" s="237"/>
      <c r="C110" s="238"/>
      <c r="D110" s="228" t="s">
        <v>139</v>
      </c>
      <c r="E110" s="239" t="s">
        <v>32</v>
      </c>
      <c r="F110" s="240" t="s">
        <v>155</v>
      </c>
      <c r="G110" s="238"/>
      <c r="H110" s="241">
        <v>3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139</v>
      </c>
      <c r="AU110" s="247" t="s">
        <v>85</v>
      </c>
      <c r="AV110" s="14" t="s">
        <v>85</v>
      </c>
      <c r="AW110" s="14" t="s">
        <v>39</v>
      </c>
      <c r="AX110" s="14" t="s">
        <v>77</v>
      </c>
      <c r="AY110" s="247" t="s">
        <v>129</v>
      </c>
    </row>
    <row r="111" s="15" customFormat="1">
      <c r="A111" s="15"/>
      <c r="B111" s="248"/>
      <c r="C111" s="249"/>
      <c r="D111" s="228" t="s">
        <v>139</v>
      </c>
      <c r="E111" s="250" t="s">
        <v>32</v>
      </c>
      <c r="F111" s="251" t="s">
        <v>142</v>
      </c>
      <c r="G111" s="249"/>
      <c r="H111" s="252">
        <v>3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139</v>
      </c>
      <c r="AU111" s="258" t="s">
        <v>85</v>
      </c>
      <c r="AV111" s="15" t="s">
        <v>128</v>
      </c>
      <c r="AW111" s="15" t="s">
        <v>39</v>
      </c>
      <c r="AX111" s="15" t="s">
        <v>83</v>
      </c>
      <c r="AY111" s="258" t="s">
        <v>129</v>
      </c>
    </row>
    <row r="112" s="2" customFormat="1" ht="24.15" customHeight="1">
      <c r="A112" s="39"/>
      <c r="B112" s="40"/>
      <c r="C112" s="213" t="s">
        <v>128</v>
      </c>
      <c r="D112" s="213" t="s">
        <v>132</v>
      </c>
      <c r="E112" s="214" t="s">
        <v>156</v>
      </c>
      <c r="F112" s="215" t="s">
        <v>157</v>
      </c>
      <c r="G112" s="216" t="s">
        <v>135</v>
      </c>
      <c r="H112" s="217">
        <v>7</v>
      </c>
      <c r="I112" s="218"/>
      <c r="J112" s="219">
        <f>ROUND(I112*H112,2)</f>
        <v>0</v>
      </c>
      <c r="K112" s="215" t="s">
        <v>136</v>
      </c>
      <c r="L112" s="45"/>
      <c r="M112" s="220" t="s">
        <v>32</v>
      </c>
      <c r="N112" s="221" t="s">
        <v>48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137</v>
      </c>
      <c r="AT112" s="224" t="s">
        <v>132</v>
      </c>
      <c r="AU112" s="224" t="s">
        <v>85</v>
      </c>
      <c r="AY112" s="17" t="s">
        <v>129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7" t="s">
        <v>83</v>
      </c>
      <c r="BK112" s="225">
        <f>ROUND(I112*H112,2)</f>
        <v>0</v>
      </c>
      <c r="BL112" s="17" t="s">
        <v>137</v>
      </c>
      <c r="BM112" s="224" t="s">
        <v>158</v>
      </c>
    </row>
    <row r="113" s="13" customFormat="1">
      <c r="A113" s="13"/>
      <c r="B113" s="226"/>
      <c r="C113" s="227"/>
      <c r="D113" s="228" t="s">
        <v>139</v>
      </c>
      <c r="E113" s="229" t="s">
        <v>32</v>
      </c>
      <c r="F113" s="230" t="s">
        <v>140</v>
      </c>
      <c r="G113" s="227"/>
      <c r="H113" s="229" t="s">
        <v>32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139</v>
      </c>
      <c r="AU113" s="236" t="s">
        <v>85</v>
      </c>
      <c r="AV113" s="13" t="s">
        <v>83</v>
      </c>
      <c r="AW113" s="13" t="s">
        <v>39</v>
      </c>
      <c r="AX113" s="13" t="s">
        <v>77</v>
      </c>
      <c r="AY113" s="236" t="s">
        <v>129</v>
      </c>
    </row>
    <row r="114" s="14" customFormat="1">
      <c r="A114" s="14"/>
      <c r="B114" s="237"/>
      <c r="C114" s="238"/>
      <c r="D114" s="228" t="s">
        <v>139</v>
      </c>
      <c r="E114" s="239" t="s">
        <v>32</v>
      </c>
      <c r="F114" s="240" t="s">
        <v>159</v>
      </c>
      <c r="G114" s="238"/>
      <c r="H114" s="241">
        <v>7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139</v>
      </c>
      <c r="AU114" s="247" t="s">
        <v>85</v>
      </c>
      <c r="AV114" s="14" t="s">
        <v>85</v>
      </c>
      <c r="AW114" s="14" t="s">
        <v>39</v>
      </c>
      <c r="AX114" s="14" t="s">
        <v>77</v>
      </c>
      <c r="AY114" s="247" t="s">
        <v>129</v>
      </c>
    </row>
    <row r="115" s="15" customFormat="1">
      <c r="A115" s="15"/>
      <c r="B115" s="248"/>
      <c r="C115" s="249"/>
      <c r="D115" s="228" t="s">
        <v>139</v>
      </c>
      <c r="E115" s="250" t="s">
        <v>32</v>
      </c>
      <c r="F115" s="251" t="s">
        <v>142</v>
      </c>
      <c r="G115" s="249"/>
      <c r="H115" s="252">
        <v>7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139</v>
      </c>
      <c r="AU115" s="258" t="s">
        <v>85</v>
      </c>
      <c r="AV115" s="15" t="s">
        <v>128</v>
      </c>
      <c r="AW115" s="15" t="s">
        <v>39</v>
      </c>
      <c r="AX115" s="15" t="s">
        <v>83</v>
      </c>
      <c r="AY115" s="258" t="s">
        <v>129</v>
      </c>
    </row>
    <row r="116" s="2" customFormat="1" ht="24.15" customHeight="1">
      <c r="A116" s="39"/>
      <c r="B116" s="40"/>
      <c r="C116" s="213" t="s">
        <v>160</v>
      </c>
      <c r="D116" s="213" t="s">
        <v>132</v>
      </c>
      <c r="E116" s="214" t="s">
        <v>161</v>
      </c>
      <c r="F116" s="215" t="s">
        <v>162</v>
      </c>
      <c r="G116" s="216" t="s">
        <v>135</v>
      </c>
      <c r="H116" s="217">
        <v>2</v>
      </c>
      <c r="I116" s="218"/>
      <c r="J116" s="219">
        <f>ROUND(I116*H116,2)</f>
        <v>0</v>
      </c>
      <c r="K116" s="215" t="s">
        <v>136</v>
      </c>
      <c r="L116" s="45"/>
      <c r="M116" s="220" t="s">
        <v>32</v>
      </c>
      <c r="N116" s="221" t="s">
        <v>48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137</v>
      </c>
      <c r="AT116" s="224" t="s">
        <v>132</v>
      </c>
      <c r="AU116" s="224" t="s">
        <v>85</v>
      </c>
      <c r="AY116" s="17" t="s">
        <v>129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137</v>
      </c>
      <c r="BM116" s="224" t="s">
        <v>163</v>
      </c>
    </row>
    <row r="117" s="13" customFormat="1">
      <c r="A117" s="13"/>
      <c r="B117" s="226"/>
      <c r="C117" s="227"/>
      <c r="D117" s="228" t="s">
        <v>139</v>
      </c>
      <c r="E117" s="229" t="s">
        <v>32</v>
      </c>
      <c r="F117" s="230" t="s">
        <v>140</v>
      </c>
      <c r="G117" s="227"/>
      <c r="H117" s="229" t="s">
        <v>32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139</v>
      </c>
      <c r="AU117" s="236" t="s">
        <v>85</v>
      </c>
      <c r="AV117" s="13" t="s">
        <v>83</v>
      </c>
      <c r="AW117" s="13" t="s">
        <v>39</v>
      </c>
      <c r="AX117" s="13" t="s">
        <v>77</v>
      </c>
      <c r="AY117" s="236" t="s">
        <v>129</v>
      </c>
    </row>
    <row r="118" s="14" customFormat="1">
      <c r="A118" s="14"/>
      <c r="B118" s="237"/>
      <c r="C118" s="238"/>
      <c r="D118" s="228" t="s">
        <v>139</v>
      </c>
      <c r="E118" s="239" t="s">
        <v>32</v>
      </c>
      <c r="F118" s="240" t="s">
        <v>164</v>
      </c>
      <c r="G118" s="238"/>
      <c r="H118" s="241">
        <v>2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139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129</v>
      </c>
    </row>
    <row r="119" s="15" customFormat="1">
      <c r="A119" s="15"/>
      <c r="B119" s="248"/>
      <c r="C119" s="249"/>
      <c r="D119" s="228" t="s">
        <v>139</v>
      </c>
      <c r="E119" s="250" t="s">
        <v>32</v>
      </c>
      <c r="F119" s="251" t="s">
        <v>142</v>
      </c>
      <c r="G119" s="249"/>
      <c r="H119" s="252">
        <v>2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139</v>
      </c>
      <c r="AU119" s="258" t="s">
        <v>85</v>
      </c>
      <c r="AV119" s="15" t="s">
        <v>128</v>
      </c>
      <c r="AW119" s="15" t="s">
        <v>39</v>
      </c>
      <c r="AX119" s="15" t="s">
        <v>83</v>
      </c>
      <c r="AY119" s="258" t="s">
        <v>129</v>
      </c>
    </row>
    <row r="120" s="2" customFormat="1" ht="24.15" customHeight="1">
      <c r="A120" s="39"/>
      <c r="B120" s="40"/>
      <c r="C120" s="213" t="s">
        <v>165</v>
      </c>
      <c r="D120" s="213" t="s">
        <v>132</v>
      </c>
      <c r="E120" s="214" t="s">
        <v>166</v>
      </c>
      <c r="F120" s="215" t="s">
        <v>167</v>
      </c>
      <c r="G120" s="216" t="s">
        <v>135</v>
      </c>
      <c r="H120" s="217">
        <v>10</v>
      </c>
      <c r="I120" s="218"/>
      <c r="J120" s="219">
        <f>ROUND(I120*H120,2)</f>
        <v>0</v>
      </c>
      <c r="K120" s="215" t="s">
        <v>136</v>
      </c>
      <c r="L120" s="45"/>
      <c r="M120" s="220" t="s">
        <v>32</v>
      </c>
      <c r="N120" s="221" t="s">
        <v>48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137</v>
      </c>
      <c r="AT120" s="224" t="s">
        <v>132</v>
      </c>
      <c r="AU120" s="224" t="s">
        <v>85</v>
      </c>
      <c r="AY120" s="17" t="s">
        <v>129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137</v>
      </c>
      <c r="BM120" s="224" t="s">
        <v>168</v>
      </c>
    </row>
    <row r="121" s="13" customFormat="1">
      <c r="A121" s="13"/>
      <c r="B121" s="226"/>
      <c r="C121" s="227"/>
      <c r="D121" s="228" t="s">
        <v>139</v>
      </c>
      <c r="E121" s="229" t="s">
        <v>32</v>
      </c>
      <c r="F121" s="230" t="s">
        <v>140</v>
      </c>
      <c r="G121" s="227"/>
      <c r="H121" s="229" t="s">
        <v>32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139</v>
      </c>
      <c r="AU121" s="236" t="s">
        <v>85</v>
      </c>
      <c r="AV121" s="13" t="s">
        <v>83</v>
      </c>
      <c r="AW121" s="13" t="s">
        <v>39</v>
      </c>
      <c r="AX121" s="13" t="s">
        <v>77</v>
      </c>
      <c r="AY121" s="236" t="s">
        <v>129</v>
      </c>
    </row>
    <row r="122" s="14" customFormat="1">
      <c r="A122" s="14"/>
      <c r="B122" s="237"/>
      <c r="C122" s="238"/>
      <c r="D122" s="228" t="s">
        <v>139</v>
      </c>
      <c r="E122" s="239" t="s">
        <v>32</v>
      </c>
      <c r="F122" s="240" t="s">
        <v>169</v>
      </c>
      <c r="G122" s="238"/>
      <c r="H122" s="241">
        <v>10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139</v>
      </c>
      <c r="AU122" s="247" t="s">
        <v>85</v>
      </c>
      <c r="AV122" s="14" t="s">
        <v>85</v>
      </c>
      <c r="AW122" s="14" t="s">
        <v>39</v>
      </c>
      <c r="AX122" s="14" t="s">
        <v>77</v>
      </c>
      <c r="AY122" s="247" t="s">
        <v>129</v>
      </c>
    </row>
    <row r="123" s="15" customFormat="1">
      <c r="A123" s="15"/>
      <c r="B123" s="248"/>
      <c r="C123" s="249"/>
      <c r="D123" s="228" t="s">
        <v>139</v>
      </c>
      <c r="E123" s="250" t="s">
        <v>32</v>
      </c>
      <c r="F123" s="251" t="s">
        <v>142</v>
      </c>
      <c r="G123" s="249"/>
      <c r="H123" s="252">
        <v>10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139</v>
      </c>
      <c r="AU123" s="258" t="s">
        <v>85</v>
      </c>
      <c r="AV123" s="15" t="s">
        <v>128</v>
      </c>
      <c r="AW123" s="15" t="s">
        <v>39</v>
      </c>
      <c r="AX123" s="15" t="s">
        <v>83</v>
      </c>
      <c r="AY123" s="258" t="s">
        <v>129</v>
      </c>
    </row>
    <row r="124" s="2" customFormat="1" ht="24.15" customHeight="1">
      <c r="A124" s="39"/>
      <c r="B124" s="40"/>
      <c r="C124" s="213" t="s">
        <v>170</v>
      </c>
      <c r="D124" s="213" t="s">
        <v>132</v>
      </c>
      <c r="E124" s="214" t="s">
        <v>171</v>
      </c>
      <c r="F124" s="215" t="s">
        <v>172</v>
      </c>
      <c r="G124" s="216" t="s">
        <v>135</v>
      </c>
      <c r="H124" s="217">
        <v>1</v>
      </c>
      <c r="I124" s="218"/>
      <c r="J124" s="219">
        <f>ROUND(I124*H124,2)</f>
        <v>0</v>
      </c>
      <c r="K124" s="215" t="s">
        <v>136</v>
      </c>
      <c r="L124" s="45"/>
      <c r="M124" s="220" t="s">
        <v>32</v>
      </c>
      <c r="N124" s="221" t="s">
        <v>48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137</v>
      </c>
      <c r="AT124" s="224" t="s">
        <v>132</v>
      </c>
      <c r="AU124" s="224" t="s">
        <v>85</v>
      </c>
      <c r="AY124" s="17" t="s">
        <v>129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83</v>
      </c>
      <c r="BK124" s="225">
        <f>ROUND(I124*H124,2)</f>
        <v>0</v>
      </c>
      <c r="BL124" s="17" t="s">
        <v>137</v>
      </c>
      <c r="BM124" s="224" t="s">
        <v>173</v>
      </c>
    </row>
    <row r="125" s="13" customFormat="1">
      <c r="A125" s="13"/>
      <c r="B125" s="226"/>
      <c r="C125" s="227"/>
      <c r="D125" s="228" t="s">
        <v>139</v>
      </c>
      <c r="E125" s="229" t="s">
        <v>32</v>
      </c>
      <c r="F125" s="230" t="s">
        <v>140</v>
      </c>
      <c r="G125" s="227"/>
      <c r="H125" s="229" t="s">
        <v>32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139</v>
      </c>
      <c r="AU125" s="236" t="s">
        <v>85</v>
      </c>
      <c r="AV125" s="13" t="s">
        <v>83</v>
      </c>
      <c r="AW125" s="13" t="s">
        <v>39</v>
      </c>
      <c r="AX125" s="13" t="s">
        <v>77</v>
      </c>
      <c r="AY125" s="236" t="s">
        <v>129</v>
      </c>
    </row>
    <row r="126" s="14" customFormat="1">
      <c r="A126" s="14"/>
      <c r="B126" s="237"/>
      <c r="C126" s="238"/>
      <c r="D126" s="228" t="s">
        <v>139</v>
      </c>
      <c r="E126" s="239" t="s">
        <v>32</v>
      </c>
      <c r="F126" s="240" t="s">
        <v>174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139</v>
      </c>
      <c r="AU126" s="247" t="s">
        <v>85</v>
      </c>
      <c r="AV126" s="14" t="s">
        <v>85</v>
      </c>
      <c r="AW126" s="14" t="s">
        <v>39</v>
      </c>
      <c r="AX126" s="14" t="s">
        <v>77</v>
      </c>
      <c r="AY126" s="247" t="s">
        <v>129</v>
      </c>
    </row>
    <row r="127" s="15" customFormat="1">
      <c r="A127" s="15"/>
      <c r="B127" s="248"/>
      <c r="C127" s="249"/>
      <c r="D127" s="228" t="s">
        <v>139</v>
      </c>
      <c r="E127" s="250" t="s">
        <v>32</v>
      </c>
      <c r="F127" s="251" t="s">
        <v>142</v>
      </c>
      <c r="G127" s="249"/>
      <c r="H127" s="252">
        <v>1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139</v>
      </c>
      <c r="AU127" s="258" t="s">
        <v>85</v>
      </c>
      <c r="AV127" s="15" t="s">
        <v>128</v>
      </c>
      <c r="AW127" s="15" t="s">
        <v>39</v>
      </c>
      <c r="AX127" s="15" t="s">
        <v>83</v>
      </c>
      <c r="AY127" s="258" t="s">
        <v>129</v>
      </c>
    </row>
    <row r="128" s="2" customFormat="1" ht="24.15" customHeight="1">
      <c r="A128" s="39"/>
      <c r="B128" s="40"/>
      <c r="C128" s="213" t="s">
        <v>175</v>
      </c>
      <c r="D128" s="213" t="s">
        <v>132</v>
      </c>
      <c r="E128" s="214" t="s">
        <v>176</v>
      </c>
      <c r="F128" s="215" t="s">
        <v>177</v>
      </c>
      <c r="G128" s="216" t="s">
        <v>135</v>
      </c>
      <c r="H128" s="217">
        <v>10</v>
      </c>
      <c r="I128" s="218"/>
      <c r="J128" s="219">
        <f>ROUND(I128*H128,2)</f>
        <v>0</v>
      </c>
      <c r="K128" s="215" t="s">
        <v>136</v>
      </c>
      <c r="L128" s="45"/>
      <c r="M128" s="220" t="s">
        <v>32</v>
      </c>
      <c r="N128" s="221" t="s">
        <v>48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137</v>
      </c>
      <c r="AT128" s="224" t="s">
        <v>132</v>
      </c>
      <c r="AU128" s="224" t="s">
        <v>85</v>
      </c>
      <c r="AY128" s="17" t="s">
        <v>129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83</v>
      </c>
      <c r="BK128" s="225">
        <f>ROUND(I128*H128,2)</f>
        <v>0</v>
      </c>
      <c r="BL128" s="17" t="s">
        <v>137</v>
      </c>
      <c r="BM128" s="224" t="s">
        <v>178</v>
      </c>
    </row>
    <row r="129" s="13" customFormat="1">
      <c r="A129" s="13"/>
      <c r="B129" s="226"/>
      <c r="C129" s="227"/>
      <c r="D129" s="228" t="s">
        <v>139</v>
      </c>
      <c r="E129" s="229" t="s">
        <v>32</v>
      </c>
      <c r="F129" s="230" t="s">
        <v>140</v>
      </c>
      <c r="G129" s="227"/>
      <c r="H129" s="229" t="s">
        <v>32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139</v>
      </c>
      <c r="AU129" s="236" t="s">
        <v>85</v>
      </c>
      <c r="AV129" s="13" t="s">
        <v>83</v>
      </c>
      <c r="AW129" s="13" t="s">
        <v>39</v>
      </c>
      <c r="AX129" s="13" t="s">
        <v>77</v>
      </c>
      <c r="AY129" s="236" t="s">
        <v>129</v>
      </c>
    </row>
    <row r="130" s="14" customFormat="1">
      <c r="A130" s="14"/>
      <c r="B130" s="237"/>
      <c r="C130" s="238"/>
      <c r="D130" s="228" t="s">
        <v>139</v>
      </c>
      <c r="E130" s="239" t="s">
        <v>32</v>
      </c>
      <c r="F130" s="240" t="s">
        <v>179</v>
      </c>
      <c r="G130" s="238"/>
      <c r="H130" s="241">
        <v>10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139</v>
      </c>
      <c r="AU130" s="247" t="s">
        <v>85</v>
      </c>
      <c r="AV130" s="14" t="s">
        <v>85</v>
      </c>
      <c r="AW130" s="14" t="s">
        <v>39</v>
      </c>
      <c r="AX130" s="14" t="s">
        <v>77</v>
      </c>
      <c r="AY130" s="247" t="s">
        <v>129</v>
      </c>
    </row>
    <row r="131" s="15" customFormat="1">
      <c r="A131" s="15"/>
      <c r="B131" s="248"/>
      <c r="C131" s="249"/>
      <c r="D131" s="228" t="s">
        <v>139</v>
      </c>
      <c r="E131" s="250" t="s">
        <v>32</v>
      </c>
      <c r="F131" s="251" t="s">
        <v>142</v>
      </c>
      <c r="G131" s="249"/>
      <c r="H131" s="252">
        <v>10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8" t="s">
        <v>139</v>
      </c>
      <c r="AU131" s="258" t="s">
        <v>85</v>
      </c>
      <c r="AV131" s="15" t="s">
        <v>128</v>
      </c>
      <c r="AW131" s="15" t="s">
        <v>39</v>
      </c>
      <c r="AX131" s="15" t="s">
        <v>83</v>
      </c>
      <c r="AY131" s="258" t="s">
        <v>129</v>
      </c>
    </row>
    <row r="132" s="2" customFormat="1" ht="24.15" customHeight="1">
      <c r="A132" s="39"/>
      <c r="B132" s="40"/>
      <c r="C132" s="213" t="s">
        <v>180</v>
      </c>
      <c r="D132" s="213" t="s">
        <v>132</v>
      </c>
      <c r="E132" s="214" t="s">
        <v>181</v>
      </c>
      <c r="F132" s="215" t="s">
        <v>182</v>
      </c>
      <c r="G132" s="216" t="s">
        <v>135</v>
      </c>
      <c r="H132" s="217">
        <v>7</v>
      </c>
      <c r="I132" s="218"/>
      <c r="J132" s="219">
        <f>ROUND(I132*H132,2)</f>
        <v>0</v>
      </c>
      <c r="K132" s="215" t="s">
        <v>136</v>
      </c>
      <c r="L132" s="45"/>
      <c r="M132" s="220" t="s">
        <v>32</v>
      </c>
      <c r="N132" s="221" t="s">
        <v>48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137</v>
      </c>
      <c r="AT132" s="224" t="s">
        <v>132</v>
      </c>
      <c r="AU132" s="224" t="s">
        <v>85</v>
      </c>
      <c r="AY132" s="17" t="s">
        <v>129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83</v>
      </c>
      <c r="BK132" s="225">
        <f>ROUND(I132*H132,2)</f>
        <v>0</v>
      </c>
      <c r="BL132" s="17" t="s">
        <v>137</v>
      </c>
      <c r="BM132" s="224" t="s">
        <v>183</v>
      </c>
    </row>
    <row r="133" s="13" customFormat="1">
      <c r="A133" s="13"/>
      <c r="B133" s="226"/>
      <c r="C133" s="227"/>
      <c r="D133" s="228" t="s">
        <v>139</v>
      </c>
      <c r="E133" s="229" t="s">
        <v>32</v>
      </c>
      <c r="F133" s="230" t="s">
        <v>140</v>
      </c>
      <c r="G133" s="227"/>
      <c r="H133" s="229" t="s">
        <v>32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139</v>
      </c>
      <c r="AU133" s="236" t="s">
        <v>85</v>
      </c>
      <c r="AV133" s="13" t="s">
        <v>83</v>
      </c>
      <c r="AW133" s="13" t="s">
        <v>39</v>
      </c>
      <c r="AX133" s="13" t="s">
        <v>77</v>
      </c>
      <c r="AY133" s="236" t="s">
        <v>129</v>
      </c>
    </row>
    <row r="134" s="14" customFormat="1">
      <c r="A134" s="14"/>
      <c r="B134" s="237"/>
      <c r="C134" s="238"/>
      <c r="D134" s="228" t="s">
        <v>139</v>
      </c>
      <c r="E134" s="239" t="s">
        <v>32</v>
      </c>
      <c r="F134" s="240" t="s">
        <v>184</v>
      </c>
      <c r="G134" s="238"/>
      <c r="H134" s="241">
        <v>7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139</v>
      </c>
      <c r="AU134" s="247" t="s">
        <v>85</v>
      </c>
      <c r="AV134" s="14" t="s">
        <v>85</v>
      </c>
      <c r="AW134" s="14" t="s">
        <v>39</v>
      </c>
      <c r="AX134" s="14" t="s">
        <v>77</v>
      </c>
      <c r="AY134" s="247" t="s">
        <v>129</v>
      </c>
    </row>
    <row r="135" s="15" customFormat="1">
      <c r="A135" s="15"/>
      <c r="B135" s="248"/>
      <c r="C135" s="249"/>
      <c r="D135" s="228" t="s">
        <v>139</v>
      </c>
      <c r="E135" s="250" t="s">
        <v>32</v>
      </c>
      <c r="F135" s="251" t="s">
        <v>142</v>
      </c>
      <c r="G135" s="249"/>
      <c r="H135" s="252">
        <v>7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139</v>
      </c>
      <c r="AU135" s="258" t="s">
        <v>85</v>
      </c>
      <c r="AV135" s="15" t="s">
        <v>128</v>
      </c>
      <c r="AW135" s="15" t="s">
        <v>39</v>
      </c>
      <c r="AX135" s="15" t="s">
        <v>83</v>
      </c>
      <c r="AY135" s="258" t="s">
        <v>129</v>
      </c>
    </row>
    <row r="136" s="12" customFormat="1" ht="22.8" customHeight="1">
      <c r="A136" s="12"/>
      <c r="B136" s="197"/>
      <c r="C136" s="198"/>
      <c r="D136" s="199" t="s">
        <v>76</v>
      </c>
      <c r="E136" s="211" t="s">
        <v>185</v>
      </c>
      <c r="F136" s="211" t="s">
        <v>186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SUM(P137:P140)</f>
        <v>0</v>
      </c>
      <c r="Q136" s="205"/>
      <c r="R136" s="206">
        <f>SUM(R137:R140)</f>
        <v>0</v>
      </c>
      <c r="S136" s="205"/>
      <c r="T136" s="207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128</v>
      </c>
      <c r="AT136" s="209" t="s">
        <v>76</v>
      </c>
      <c r="AU136" s="209" t="s">
        <v>83</v>
      </c>
      <c r="AY136" s="208" t="s">
        <v>129</v>
      </c>
      <c r="BK136" s="210">
        <f>SUM(BK137:BK140)</f>
        <v>0</v>
      </c>
    </row>
    <row r="137" s="2" customFormat="1" ht="24.15" customHeight="1">
      <c r="A137" s="39"/>
      <c r="B137" s="40"/>
      <c r="C137" s="213" t="s">
        <v>187</v>
      </c>
      <c r="D137" s="213" t="s">
        <v>132</v>
      </c>
      <c r="E137" s="214" t="s">
        <v>188</v>
      </c>
      <c r="F137" s="215" t="s">
        <v>189</v>
      </c>
      <c r="G137" s="216" t="s">
        <v>135</v>
      </c>
      <c r="H137" s="217">
        <v>2</v>
      </c>
      <c r="I137" s="218"/>
      <c r="J137" s="219">
        <f>ROUND(I137*H137,2)</f>
        <v>0</v>
      </c>
      <c r="K137" s="215" t="s">
        <v>136</v>
      </c>
      <c r="L137" s="45"/>
      <c r="M137" s="220" t="s">
        <v>32</v>
      </c>
      <c r="N137" s="221" t="s">
        <v>48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137</v>
      </c>
      <c r="AT137" s="224" t="s">
        <v>132</v>
      </c>
      <c r="AU137" s="224" t="s">
        <v>85</v>
      </c>
      <c r="AY137" s="17" t="s">
        <v>129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137</v>
      </c>
      <c r="BM137" s="224" t="s">
        <v>190</v>
      </c>
    </row>
    <row r="138" s="13" customFormat="1">
      <c r="A138" s="13"/>
      <c r="B138" s="226"/>
      <c r="C138" s="227"/>
      <c r="D138" s="228" t="s">
        <v>139</v>
      </c>
      <c r="E138" s="229" t="s">
        <v>32</v>
      </c>
      <c r="F138" s="230" t="s">
        <v>140</v>
      </c>
      <c r="G138" s="227"/>
      <c r="H138" s="229" t="s">
        <v>32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139</v>
      </c>
      <c r="AU138" s="236" t="s">
        <v>85</v>
      </c>
      <c r="AV138" s="13" t="s">
        <v>83</v>
      </c>
      <c r="AW138" s="13" t="s">
        <v>39</v>
      </c>
      <c r="AX138" s="13" t="s">
        <v>77</v>
      </c>
      <c r="AY138" s="236" t="s">
        <v>129</v>
      </c>
    </row>
    <row r="139" s="14" customFormat="1">
      <c r="A139" s="14"/>
      <c r="B139" s="237"/>
      <c r="C139" s="238"/>
      <c r="D139" s="228" t="s">
        <v>139</v>
      </c>
      <c r="E139" s="239" t="s">
        <v>32</v>
      </c>
      <c r="F139" s="240" t="s">
        <v>191</v>
      </c>
      <c r="G139" s="238"/>
      <c r="H139" s="241">
        <v>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139</v>
      </c>
      <c r="AU139" s="247" t="s">
        <v>85</v>
      </c>
      <c r="AV139" s="14" t="s">
        <v>85</v>
      </c>
      <c r="AW139" s="14" t="s">
        <v>39</v>
      </c>
      <c r="AX139" s="14" t="s">
        <v>77</v>
      </c>
      <c r="AY139" s="247" t="s">
        <v>129</v>
      </c>
    </row>
    <row r="140" s="15" customFormat="1">
      <c r="A140" s="15"/>
      <c r="B140" s="248"/>
      <c r="C140" s="249"/>
      <c r="D140" s="228" t="s">
        <v>139</v>
      </c>
      <c r="E140" s="250" t="s">
        <v>32</v>
      </c>
      <c r="F140" s="251" t="s">
        <v>142</v>
      </c>
      <c r="G140" s="249"/>
      <c r="H140" s="252">
        <v>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139</v>
      </c>
      <c r="AU140" s="258" t="s">
        <v>85</v>
      </c>
      <c r="AV140" s="15" t="s">
        <v>128</v>
      </c>
      <c r="AW140" s="15" t="s">
        <v>39</v>
      </c>
      <c r="AX140" s="15" t="s">
        <v>83</v>
      </c>
      <c r="AY140" s="258" t="s">
        <v>129</v>
      </c>
    </row>
    <row r="141" s="12" customFormat="1" ht="22.8" customHeight="1">
      <c r="A141" s="12"/>
      <c r="B141" s="197"/>
      <c r="C141" s="198"/>
      <c r="D141" s="199" t="s">
        <v>76</v>
      </c>
      <c r="E141" s="211" t="s">
        <v>192</v>
      </c>
      <c r="F141" s="211" t="s">
        <v>193</v>
      </c>
      <c r="G141" s="198"/>
      <c r="H141" s="198"/>
      <c r="I141" s="201"/>
      <c r="J141" s="212">
        <f>BK141</f>
        <v>0</v>
      </c>
      <c r="K141" s="198"/>
      <c r="L141" s="203"/>
      <c r="M141" s="204"/>
      <c r="N141" s="205"/>
      <c r="O141" s="205"/>
      <c r="P141" s="206">
        <f>SUM(P142:P174)</f>
        <v>0</v>
      </c>
      <c r="Q141" s="205"/>
      <c r="R141" s="206">
        <f>SUM(R142:R174)</f>
        <v>0</v>
      </c>
      <c r="S141" s="205"/>
      <c r="T141" s="207">
        <f>SUM(T142:T174)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128</v>
      </c>
      <c r="AT141" s="209" t="s">
        <v>76</v>
      </c>
      <c r="AU141" s="209" t="s">
        <v>83</v>
      </c>
      <c r="AY141" s="208" t="s">
        <v>129</v>
      </c>
      <c r="BK141" s="210">
        <f>SUM(BK142:BK174)</f>
        <v>0</v>
      </c>
    </row>
    <row r="142" s="2" customFormat="1" ht="24.15" customHeight="1">
      <c r="A142" s="39"/>
      <c r="B142" s="40"/>
      <c r="C142" s="213" t="s">
        <v>194</v>
      </c>
      <c r="D142" s="213" t="s">
        <v>132</v>
      </c>
      <c r="E142" s="214" t="s">
        <v>195</v>
      </c>
      <c r="F142" s="215" t="s">
        <v>196</v>
      </c>
      <c r="G142" s="216" t="s">
        <v>135</v>
      </c>
      <c r="H142" s="217">
        <v>80</v>
      </c>
      <c r="I142" s="218"/>
      <c r="J142" s="219">
        <f>ROUND(I142*H142,2)</f>
        <v>0</v>
      </c>
      <c r="K142" s="215" t="s">
        <v>136</v>
      </c>
      <c r="L142" s="45"/>
      <c r="M142" s="220" t="s">
        <v>32</v>
      </c>
      <c r="N142" s="221" t="s">
        <v>48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137</v>
      </c>
      <c r="AT142" s="224" t="s">
        <v>132</v>
      </c>
      <c r="AU142" s="224" t="s">
        <v>85</v>
      </c>
      <c r="AY142" s="17" t="s">
        <v>129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83</v>
      </c>
      <c r="BK142" s="225">
        <f>ROUND(I142*H142,2)</f>
        <v>0</v>
      </c>
      <c r="BL142" s="17" t="s">
        <v>137</v>
      </c>
      <c r="BM142" s="224" t="s">
        <v>197</v>
      </c>
    </row>
    <row r="143" s="13" customFormat="1">
      <c r="A143" s="13"/>
      <c r="B143" s="226"/>
      <c r="C143" s="227"/>
      <c r="D143" s="228" t="s">
        <v>139</v>
      </c>
      <c r="E143" s="229" t="s">
        <v>32</v>
      </c>
      <c r="F143" s="230" t="s">
        <v>140</v>
      </c>
      <c r="G143" s="227"/>
      <c r="H143" s="229" t="s">
        <v>32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139</v>
      </c>
      <c r="AU143" s="236" t="s">
        <v>85</v>
      </c>
      <c r="AV143" s="13" t="s">
        <v>83</v>
      </c>
      <c r="AW143" s="13" t="s">
        <v>39</v>
      </c>
      <c r="AX143" s="13" t="s">
        <v>77</v>
      </c>
      <c r="AY143" s="236" t="s">
        <v>129</v>
      </c>
    </row>
    <row r="144" s="14" customFormat="1">
      <c r="A144" s="14"/>
      <c r="B144" s="237"/>
      <c r="C144" s="238"/>
      <c r="D144" s="228" t="s">
        <v>139</v>
      </c>
      <c r="E144" s="239" t="s">
        <v>32</v>
      </c>
      <c r="F144" s="240" t="s">
        <v>198</v>
      </c>
      <c r="G144" s="238"/>
      <c r="H144" s="241">
        <v>4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139</v>
      </c>
      <c r="AU144" s="247" t="s">
        <v>85</v>
      </c>
      <c r="AV144" s="14" t="s">
        <v>85</v>
      </c>
      <c r="AW144" s="14" t="s">
        <v>39</v>
      </c>
      <c r="AX144" s="14" t="s">
        <v>77</v>
      </c>
      <c r="AY144" s="247" t="s">
        <v>129</v>
      </c>
    </row>
    <row r="145" s="14" customFormat="1">
      <c r="A145" s="14"/>
      <c r="B145" s="237"/>
      <c r="C145" s="238"/>
      <c r="D145" s="228" t="s">
        <v>139</v>
      </c>
      <c r="E145" s="239" t="s">
        <v>32</v>
      </c>
      <c r="F145" s="240" t="s">
        <v>199</v>
      </c>
      <c r="G145" s="238"/>
      <c r="H145" s="241">
        <v>2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139</v>
      </c>
      <c r="AU145" s="247" t="s">
        <v>85</v>
      </c>
      <c r="AV145" s="14" t="s">
        <v>85</v>
      </c>
      <c r="AW145" s="14" t="s">
        <v>39</v>
      </c>
      <c r="AX145" s="14" t="s">
        <v>77</v>
      </c>
      <c r="AY145" s="247" t="s">
        <v>129</v>
      </c>
    </row>
    <row r="146" s="14" customFormat="1">
      <c r="A146" s="14"/>
      <c r="B146" s="237"/>
      <c r="C146" s="238"/>
      <c r="D146" s="228" t="s">
        <v>139</v>
      </c>
      <c r="E146" s="239" t="s">
        <v>32</v>
      </c>
      <c r="F146" s="240" t="s">
        <v>200</v>
      </c>
      <c r="G146" s="238"/>
      <c r="H146" s="241">
        <v>17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139</v>
      </c>
      <c r="AU146" s="247" t="s">
        <v>85</v>
      </c>
      <c r="AV146" s="14" t="s">
        <v>85</v>
      </c>
      <c r="AW146" s="14" t="s">
        <v>39</v>
      </c>
      <c r="AX146" s="14" t="s">
        <v>77</v>
      </c>
      <c r="AY146" s="247" t="s">
        <v>129</v>
      </c>
    </row>
    <row r="147" s="14" customFormat="1">
      <c r="A147" s="14"/>
      <c r="B147" s="237"/>
      <c r="C147" s="238"/>
      <c r="D147" s="228" t="s">
        <v>139</v>
      </c>
      <c r="E147" s="239" t="s">
        <v>32</v>
      </c>
      <c r="F147" s="240" t="s">
        <v>201</v>
      </c>
      <c r="G147" s="238"/>
      <c r="H147" s="241">
        <v>41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139</v>
      </c>
      <c r="AU147" s="247" t="s">
        <v>85</v>
      </c>
      <c r="AV147" s="14" t="s">
        <v>85</v>
      </c>
      <c r="AW147" s="14" t="s">
        <v>39</v>
      </c>
      <c r="AX147" s="14" t="s">
        <v>77</v>
      </c>
      <c r="AY147" s="247" t="s">
        <v>129</v>
      </c>
    </row>
    <row r="148" s="14" customFormat="1">
      <c r="A148" s="14"/>
      <c r="B148" s="237"/>
      <c r="C148" s="238"/>
      <c r="D148" s="228" t="s">
        <v>139</v>
      </c>
      <c r="E148" s="239" t="s">
        <v>32</v>
      </c>
      <c r="F148" s="240" t="s">
        <v>202</v>
      </c>
      <c r="G148" s="238"/>
      <c r="H148" s="241">
        <v>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139</v>
      </c>
      <c r="AU148" s="247" t="s">
        <v>85</v>
      </c>
      <c r="AV148" s="14" t="s">
        <v>85</v>
      </c>
      <c r="AW148" s="14" t="s">
        <v>39</v>
      </c>
      <c r="AX148" s="14" t="s">
        <v>77</v>
      </c>
      <c r="AY148" s="247" t="s">
        <v>129</v>
      </c>
    </row>
    <row r="149" s="14" customFormat="1">
      <c r="A149" s="14"/>
      <c r="B149" s="237"/>
      <c r="C149" s="238"/>
      <c r="D149" s="228" t="s">
        <v>139</v>
      </c>
      <c r="E149" s="239" t="s">
        <v>32</v>
      </c>
      <c r="F149" s="240" t="s">
        <v>203</v>
      </c>
      <c r="G149" s="238"/>
      <c r="H149" s="241">
        <v>13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139</v>
      </c>
      <c r="AU149" s="247" t="s">
        <v>85</v>
      </c>
      <c r="AV149" s="14" t="s">
        <v>85</v>
      </c>
      <c r="AW149" s="14" t="s">
        <v>39</v>
      </c>
      <c r="AX149" s="14" t="s">
        <v>77</v>
      </c>
      <c r="AY149" s="247" t="s">
        <v>129</v>
      </c>
    </row>
    <row r="150" s="14" customFormat="1">
      <c r="A150" s="14"/>
      <c r="B150" s="237"/>
      <c r="C150" s="238"/>
      <c r="D150" s="228" t="s">
        <v>139</v>
      </c>
      <c r="E150" s="239" t="s">
        <v>32</v>
      </c>
      <c r="F150" s="240" t="s">
        <v>204</v>
      </c>
      <c r="G150" s="238"/>
      <c r="H150" s="241">
        <v>2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139</v>
      </c>
      <c r="AU150" s="247" t="s">
        <v>85</v>
      </c>
      <c r="AV150" s="14" t="s">
        <v>85</v>
      </c>
      <c r="AW150" s="14" t="s">
        <v>39</v>
      </c>
      <c r="AX150" s="14" t="s">
        <v>77</v>
      </c>
      <c r="AY150" s="247" t="s">
        <v>129</v>
      </c>
    </row>
    <row r="151" s="15" customFormat="1">
      <c r="A151" s="15"/>
      <c r="B151" s="248"/>
      <c r="C151" s="249"/>
      <c r="D151" s="228" t="s">
        <v>139</v>
      </c>
      <c r="E151" s="250" t="s">
        <v>32</v>
      </c>
      <c r="F151" s="251" t="s">
        <v>142</v>
      </c>
      <c r="G151" s="249"/>
      <c r="H151" s="252">
        <v>80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8" t="s">
        <v>139</v>
      </c>
      <c r="AU151" s="258" t="s">
        <v>85</v>
      </c>
      <c r="AV151" s="15" t="s">
        <v>128</v>
      </c>
      <c r="AW151" s="15" t="s">
        <v>39</v>
      </c>
      <c r="AX151" s="15" t="s">
        <v>83</v>
      </c>
      <c r="AY151" s="258" t="s">
        <v>129</v>
      </c>
    </row>
    <row r="152" s="2" customFormat="1" ht="37.8" customHeight="1">
      <c r="A152" s="39"/>
      <c r="B152" s="40"/>
      <c r="C152" s="213" t="s">
        <v>205</v>
      </c>
      <c r="D152" s="213" t="s">
        <v>132</v>
      </c>
      <c r="E152" s="214" t="s">
        <v>206</v>
      </c>
      <c r="F152" s="215" t="s">
        <v>207</v>
      </c>
      <c r="G152" s="216" t="s">
        <v>135</v>
      </c>
      <c r="H152" s="217">
        <v>36</v>
      </c>
      <c r="I152" s="218"/>
      <c r="J152" s="219">
        <f>ROUND(I152*H152,2)</f>
        <v>0</v>
      </c>
      <c r="K152" s="215" t="s">
        <v>136</v>
      </c>
      <c r="L152" s="45"/>
      <c r="M152" s="220" t="s">
        <v>32</v>
      </c>
      <c r="N152" s="221" t="s">
        <v>48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137</v>
      </c>
      <c r="AT152" s="224" t="s">
        <v>132</v>
      </c>
      <c r="AU152" s="224" t="s">
        <v>85</v>
      </c>
      <c r="AY152" s="17" t="s">
        <v>129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137</v>
      </c>
      <c r="BM152" s="224" t="s">
        <v>208</v>
      </c>
    </row>
    <row r="153" s="13" customFormat="1">
      <c r="A153" s="13"/>
      <c r="B153" s="226"/>
      <c r="C153" s="227"/>
      <c r="D153" s="228" t="s">
        <v>139</v>
      </c>
      <c r="E153" s="229" t="s">
        <v>32</v>
      </c>
      <c r="F153" s="230" t="s">
        <v>140</v>
      </c>
      <c r="G153" s="227"/>
      <c r="H153" s="229" t="s">
        <v>32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139</v>
      </c>
      <c r="AU153" s="236" t="s">
        <v>85</v>
      </c>
      <c r="AV153" s="13" t="s">
        <v>83</v>
      </c>
      <c r="AW153" s="13" t="s">
        <v>39</v>
      </c>
      <c r="AX153" s="13" t="s">
        <v>77</v>
      </c>
      <c r="AY153" s="236" t="s">
        <v>129</v>
      </c>
    </row>
    <row r="154" s="14" customFormat="1">
      <c r="A154" s="14"/>
      <c r="B154" s="237"/>
      <c r="C154" s="238"/>
      <c r="D154" s="228" t="s">
        <v>139</v>
      </c>
      <c r="E154" s="239" t="s">
        <v>32</v>
      </c>
      <c r="F154" s="240" t="s">
        <v>209</v>
      </c>
      <c r="G154" s="238"/>
      <c r="H154" s="241">
        <v>4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139</v>
      </c>
      <c r="AU154" s="247" t="s">
        <v>85</v>
      </c>
      <c r="AV154" s="14" t="s">
        <v>85</v>
      </c>
      <c r="AW154" s="14" t="s">
        <v>39</v>
      </c>
      <c r="AX154" s="14" t="s">
        <v>77</v>
      </c>
      <c r="AY154" s="247" t="s">
        <v>129</v>
      </c>
    </row>
    <row r="155" s="14" customFormat="1">
      <c r="A155" s="14"/>
      <c r="B155" s="237"/>
      <c r="C155" s="238"/>
      <c r="D155" s="228" t="s">
        <v>139</v>
      </c>
      <c r="E155" s="239" t="s">
        <v>32</v>
      </c>
      <c r="F155" s="240" t="s">
        <v>210</v>
      </c>
      <c r="G155" s="238"/>
      <c r="H155" s="241">
        <v>9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139</v>
      </c>
      <c r="AU155" s="247" t="s">
        <v>85</v>
      </c>
      <c r="AV155" s="14" t="s">
        <v>85</v>
      </c>
      <c r="AW155" s="14" t="s">
        <v>39</v>
      </c>
      <c r="AX155" s="14" t="s">
        <v>77</v>
      </c>
      <c r="AY155" s="247" t="s">
        <v>129</v>
      </c>
    </row>
    <row r="156" s="14" customFormat="1">
      <c r="A156" s="14"/>
      <c r="B156" s="237"/>
      <c r="C156" s="238"/>
      <c r="D156" s="228" t="s">
        <v>139</v>
      </c>
      <c r="E156" s="239" t="s">
        <v>32</v>
      </c>
      <c r="F156" s="240" t="s">
        <v>211</v>
      </c>
      <c r="G156" s="238"/>
      <c r="H156" s="241">
        <v>10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139</v>
      </c>
      <c r="AU156" s="247" t="s">
        <v>85</v>
      </c>
      <c r="AV156" s="14" t="s">
        <v>85</v>
      </c>
      <c r="AW156" s="14" t="s">
        <v>39</v>
      </c>
      <c r="AX156" s="14" t="s">
        <v>77</v>
      </c>
      <c r="AY156" s="247" t="s">
        <v>129</v>
      </c>
    </row>
    <row r="157" s="14" customFormat="1">
      <c r="A157" s="14"/>
      <c r="B157" s="237"/>
      <c r="C157" s="238"/>
      <c r="D157" s="228" t="s">
        <v>139</v>
      </c>
      <c r="E157" s="239" t="s">
        <v>32</v>
      </c>
      <c r="F157" s="240" t="s">
        <v>212</v>
      </c>
      <c r="G157" s="238"/>
      <c r="H157" s="241">
        <v>12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139</v>
      </c>
      <c r="AU157" s="247" t="s">
        <v>85</v>
      </c>
      <c r="AV157" s="14" t="s">
        <v>85</v>
      </c>
      <c r="AW157" s="14" t="s">
        <v>39</v>
      </c>
      <c r="AX157" s="14" t="s">
        <v>77</v>
      </c>
      <c r="AY157" s="247" t="s">
        <v>129</v>
      </c>
    </row>
    <row r="158" s="14" customFormat="1">
      <c r="A158" s="14"/>
      <c r="B158" s="237"/>
      <c r="C158" s="238"/>
      <c r="D158" s="228" t="s">
        <v>139</v>
      </c>
      <c r="E158" s="239" t="s">
        <v>32</v>
      </c>
      <c r="F158" s="240" t="s">
        <v>213</v>
      </c>
      <c r="G158" s="238"/>
      <c r="H158" s="241">
        <v>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139</v>
      </c>
      <c r="AU158" s="247" t="s">
        <v>85</v>
      </c>
      <c r="AV158" s="14" t="s">
        <v>85</v>
      </c>
      <c r="AW158" s="14" t="s">
        <v>39</v>
      </c>
      <c r="AX158" s="14" t="s">
        <v>77</v>
      </c>
      <c r="AY158" s="247" t="s">
        <v>129</v>
      </c>
    </row>
    <row r="159" s="15" customFormat="1">
      <c r="A159" s="15"/>
      <c r="B159" s="248"/>
      <c r="C159" s="249"/>
      <c r="D159" s="228" t="s">
        <v>139</v>
      </c>
      <c r="E159" s="250" t="s">
        <v>32</v>
      </c>
      <c r="F159" s="251" t="s">
        <v>142</v>
      </c>
      <c r="G159" s="249"/>
      <c r="H159" s="252">
        <v>36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139</v>
      </c>
      <c r="AU159" s="258" t="s">
        <v>85</v>
      </c>
      <c r="AV159" s="15" t="s">
        <v>128</v>
      </c>
      <c r="AW159" s="15" t="s">
        <v>39</v>
      </c>
      <c r="AX159" s="15" t="s">
        <v>83</v>
      </c>
      <c r="AY159" s="258" t="s">
        <v>129</v>
      </c>
    </row>
    <row r="160" s="2" customFormat="1" ht="24.15" customHeight="1">
      <c r="A160" s="39"/>
      <c r="B160" s="40"/>
      <c r="C160" s="213" t="s">
        <v>214</v>
      </c>
      <c r="D160" s="213" t="s">
        <v>132</v>
      </c>
      <c r="E160" s="214" t="s">
        <v>215</v>
      </c>
      <c r="F160" s="215" t="s">
        <v>216</v>
      </c>
      <c r="G160" s="216" t="s">
        <v>135</v>
      </c>
      <c r="H160" s="217">
        <v>2</v>
      </c>
      <c r="I160" s="218"/>
      <c r="J160" s="219">
        <f>ROUND(I160*H160,2)</f>
        <v>0</v>
      </c>
      <c r="K160" s="215" t="s">
        <v>136</v>
      </c>
      <c r="L160" s="45"/>
      <c r="M160" s="220" t="s">
        <v>32</v>
      </c>
      <c r="N160" s="221" t="s">
        <v>48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137</v>
      </c>
      <c r="AT160" s="224" t="s">
        <v>132</v>
      </c>
      <c r="AU160" s="224" t="s">
        <v>85</v>
      </c>
      <c r="AY160" s="17" t="s">
        <v>129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83</v>
      </c>
      <c r="BK160" s="225">
        <f>ROUND(I160*H160,2)</f>
        <v>0</v>
      </c>
      <c r="BL160" s="17" t="s">
        <v>137</v>
      </c>
      <c r="BM160" s="224" t="s">
        <v>217</v>
      </c>
    </row>
    <row r="161" s="13" customFormat="1">
      <c r="A161" s="13"/>
      <c r="B161" s="226"/>
      <c r="C161" s="227"/>
      <c r="D161" s="228" t="s">
        <v>139</v>
      </c>
      <c r="E161" s="229" t="s">
        <v>32</v>
      </c>
      <c r="F161" s="230" t="s">
        <v>140</v>
      </c>
      <c r="G161" s="227"/>
      <c r="H161" s="229" t="s">
        <v>32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139</v>
      </c>
      <c r="AU161" s="236" t="s">
        <v>85</v>
      </c>
      <c r="AV161" s="13" t="s">
        <v>83</v>
      </c>
      <c r="AW161" s="13" t="s">
        <v>39</v>
      </c>
      <c r="AX161" s="13" t="s">
        <v>77</v>
      </c>
      <c r="AY161" s="236" t="s">
        <v>129</v>
      </c>
    </row>
    <row r="162" s="14" customFormat="1">
      <c r="A162" s="14"/>
      <c r="B162" s="237"/>
      <c r="C162" s="238"/>
      <c r="D162" s="228" t="s">
        <v>139</v>
      </c>
      <c r="E162" s="239" t="s">
        <v>32</v>
      </c>
      <c r="F162" s="240" t="s">
        <v>218</v>
      </c>
      <c r="G162" s="238"/>
      <c r="H162" s="241">
        <v>2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139</v>
      </c>
      <c r="AU162" s="247" t="s">
        <v>85</v>
      </c>
      <c r="AV162" s="14" t="s">
        <v>85</v>
      </c>
      <c r="AW162" s="14" t="s">
        <v>39</v>
      </c>
      <c r="AX162" s="14" t="s">
        <v>77</v>
      </c>
      <c r="AY162" s="247" t="s">
        <v>129</v>
      </c>
    </row>
    <row r="163" s="15" customFormat="1">
      <c r="A163" s="15"/>
      <c r="B163" s="248"/>
      <c r="C163" s="249"/>
      <c r="D163" s="228" t="s">
        <v>139</v>
      </c>
      <c r="E163" s="250" t="s">
        <v>32</v>
      </c>
      <c r="F163" s="251" t="s">
        <v>142</v>
      </c>
      <c r="G163" s="249"/>
      <c r="H163" s="252">
        <v>2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139</v>
      </c>
      <c r="AU163" s="258" t="s">
        <v>85</v>
      </c>
      <c r="AV163" s="15" t="s">
        <v>128</v>
      </c>
      <c r="AW163" s="15" t="s">
        <v>39</v>
      </c>
      <c r="AX163" s="15" t="s">
        <v>83</v>
      </c>
      <c r="AY163" s="258" t="s">
        <v>129</v>
      </c>
    </row>
    <row r="164" s="2" customFormat="1" ht="33" customHeight="1">
      <c r="A164" s="39"/>
      <c r="B164" s="40"/>
      <c r="C164" s="213" t="s">
        <v>219</v>
      </c>
      <c r="D164" s="213" t="s">
        <v>132</v>
      </c>
      <c r="E164" s="214" t="s">
        <v>220</v>
      </c>
      <c r="F164" s="215" t="s">
        <v>221</v>
      </c>
      <c r="G164" s="216" t="s">
        <v>135</v>
      </c>
      <c r="H164" s="217">
        <v>20</v>
      </c>
      <c r="I164" s="218"/>
      <c r="J164" s="219">
        <f>ROUND(I164*H164,2)</f>
        <v>0</v>
      </c>
      <c r="K164" s="215" t="s">
        <v>136</v>
      </c>
      <c r="L164" s="45"/>
      <c r="M164" s="220" t="s">
        <v>32</v>
      </c>
      <c r="N164" s="221" t="s">
        <v>48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137</v>
      </c>
      <c r="AT164" s="224" t="s">
        <v>132</v>
      </c>
      <c r="AU164" s="224" t="s">
        <v>85</v>
      </c>
      <c r="AY164" s="17" t="s">
        <v>129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137</v>
      </c>
      <c r="BM164" s="224" t="s">
        <v>222</v>
      </c>
    </row>
    <row r="165" s="13" customFormat="1">
      <c r="A165" s="13"/>
      <c r="B165" s="226"/>
      <c r="C165" s="227"/>
      <c r="D165" s="228" t="s">
        <v>139</v>
      </c>
      <c r="E165" s="229" t="s">
        <v>32</v>
      </c>
      <c r="F165" s="230" t="s">
        <v>140</v>
      </c>
      <c r="G165" s="227"/>
      <c r="H165" s="229" t="s">
        <v>32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139</v>
      </c>
      <c r="AU165" s="236" t="s">
        <v>85</v>
      </c>
      <c r="AV165" s="13" t="s">
        <v>83</v>
      </c>
      <c r="AW165" s="13" t="s">
        <v>39</v>
      </c>
      <c r="AX165" s="13" t="s">
        <v>77</v>
      </c>
      <c r="AY165" s="236" t="s">
        <v>129</v>
      </c>
    </row>
    <row r="166" s="14" customFormat="1">
      <c r="A166" s="14"/>
      <c r="B166" s="237"/>
      <c r="C166" s="238"/>
      <c r="D166" s="228" t="s">
        <v>139</v>
      </c>
      <c r="E166" s="239" t="s">
        <v>32</v>
      </c>
      <c r="F166" s="240" t="s">
        <v>223</v>
      </c>
      <c r="G166" s="238"/>
      <c r="H166" s="241">
        <v>12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139</v>
      </c>
      <c r="AU166" s="247" t="s">
        <v>85</v>
      </c>
      <c r="AV166" s="14" t="s">
        <v>85</v>
      </c>
      <c r="AW166" s="14" t="s">
        <v>39</v>
      </c>
      <c r="AX166" s="14" t="s">
        <v>77</v>
      </c>
      <c r="AY166" s="247" t="s">
        <v>129</v>
      </c>
    </row>
    <row r="167" s="14" customFormat="1">
      <c r="A167" s="14"/>
      <c r="B167" s="237"/>
      <c r="C167" s="238"/>
      <c r="D167" s="228" t="s">
        <v>139</v>
      </c>
      <c r="E167" s="239" t="s">
        <v>32</v>
      </c>
      <c r="F167" s="240" t="s">
        <v>224</v>
      </c>
      <c r="G167" s="238"/>
      <c r="H167" s="241">
        <v>8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139</v>
      </c>
      <c r="AU167" s="247" t="s">
        <v>85</v>
      </c>
      <c r="AV167" s="14" t="s">
        <v>85</v>
      </c>
      <c r="AW167" s="14" t="s">
        <v>39</v>
      </c>
      <c r="AX167" s="14" t="s">
        <v>77</v>
      </c>
      <c r="AY167" s="247" t="s">
        <v>129</v>
      </c>
    </row>
    <row r="168" s="15" customFormat="1">
      <c r="A168" s="15"/>
      <c r="B168" s="248"/>
      <c r="C168" s="249"/>
      <c r="D168" s="228" t="s">
        <v>139</v>
      </c>
      <c r="E168" s="250" t="s">
        <v>32</v>
      </c>
      <c r="F168" s="251" t="s">
        <v>142</v>
      </c>
      <c r="G168" s="249"/>
      <c r="H168" s="252">
        <v>20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139</v>
      </c>
      <c r="AU168" s="258" t="s">
        <v>85</v>
      </c>
      <c r="AV168" s="15" t="s">
        <v>128</v>
      </c>
      <c r="AW168" s="15" t="s">
        <v>39</v>
      </c>
      <c r="AX168" s="15" t="s">
        <v>83</v>
      </c>
      <c r="AY168" s="258" t="s">
        <v>129</v>
      </c>
    </row>
    <row r="169" s="2" customFormat="1" ht="24.15" customHeight="1">
      <c r="A169" s="39"/>
      <c r="B169" s="40"/>
      <c r="C169" s="213" t="s">
        <v>8</v>
      </c>
      <c r="D169" s="213" t="s">
        <v>132</v>
      </c>
      <c r="E169" s="214" t="s">
        <v>225</v>
      </c>
      <c r="F169" s="215" t="s">
        <v>226</v>
      </c>
      <c r="G169" s="216" t="s">
        <v>135</v>
      </c>
      <c r="H169" s="217">
        <v>11</v>
      </c>
      <c r="I169" s="218"/>
      <c r="J169" s="219">
        <f>ROUND(I169*H169,2)</f>
        <v>0</v>
      </c>
      <c r="K169" s="215" t="s">
        <v>136</v>
      </c>
      <c r="L169" s="45"/>
      <c r="M169" s="220" t="s">
        <v>32</v>
      </c>
      <c r="N169" s="221" t="s">
        <v>48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137</v>
      </c>
      <c r="AT169" s="224" t="s">
        <v>132</v>
      </c>
      <c r="AU169" s="224" t="s">
        <v>85</v>
      </c>
      <c r="AY169" s="17" t="s">
        <v>129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137</v>
      </c>
      <c r="BM169" s="224" t="s">
        <v>227</v>
      </c>
    </row>
    <row r="170" s="13" customFormat="1">
      <c r="A170" s="13"/>
      <c r="B170" s="226"/>
      <c r="C170" s="227"/>
      <c r="D170" s="228" t="s">
        <v>139</v>
      </c>
      <c r="E170" s="229" t="s">
        <v>32</v>
      </c>
      <c r="F170" s="230" t="s">
        <v>140</v>
      </c>
      <c r="G170" s="227"/>
      <c r="H170" s="229" t="s">
        <v>32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139</v>
      </c>
      <c r="AU170" s="236" t="s">
        <v>85</v>
      </c>
      <c r="AV170" s="13" t="s">
        <v>83</v>
      </c>
      <c r="AW170" s="13" t="s">
        <v>39</v>
      </c>
      <c r="AX170" s="13" t="s">
        <v>77</v>
      </c>
      <c r="AY170" s="236" t="s">
        <v>129</v>
      </c>
    </row>
    <row r="171" s="14" customFormat="1">
      <c r="A171" s="14"/>
      <c r="B171" s="237"/>
      <c r="C171" s="238"/>
      <c r="D171" s="228" t="s">
        <v>139</v>
      </c>
      <c r="E171" s="239" t="s">
        <v>32</v>
      </c>
      <c r="F171" s="240" t="s">
        <v>228</v>
      </c>
      <c r="G171" s="238"/>
      <c r="H171" s="241">
        <v>6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139</v>
      </c>
      <c r="AU171" s="247" t="s">
        <v>85</v>
      </c>
      <c r="AV171" s="14" t="s">
        <v>85</v>
      </c>
      <c r="AW171" s="14" t="s">
        <v>39</v>
      </c>
      <c r="AX171" s="14" t="s">
        <v>77</v>
      </c>
      <c r="AY171" s="247" t="s">
        <v>129</v>
      </c>
    </row>
    <row r="172" s="14" customFormat="1">
      <c r="A172" s="14"/>
      <c r="B172" s="237"/>
      <c r="C172" s="238"/>
      <c r="D172" s="228" t="s">
        <v>139</v>
      </c>
      <c r="E172" s="239" t="s">
        <v>32</v>
      </c>
      <c r="F172" s="240" t="s">
        <v>229</v>
      </c>
      <c r="G172" s="238"/>
      <c r="H172" s="241">
        <v>4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139</v>
      </c>
      <c r="AU172" s="247" t="s">
        <v>85</v>
      </c>
      <c r="AV172" s="14" t="s">
        <v>85</v>
      </c>
      <c r="AW172" s="14" t="s">
        <v>39</v>
      </c>
      <c r="AX172" s="14" t="s">
        <v>77</v>
      </c>
      <c r="AY172" s="247" t="s">
        <v>129</v>
      </c>
    </row>
    <row r="173" s="14" customFormat="1">
      <c r="A173" s="14"/>
      <c r="B173" s="237"/>
      <c r="C173" s="238"/>
      <c r="D173" s="228" t="s">
        <v>139</v>
      </c>
      <c r="E173" s="239" t="s">
        <v>32</v>
      </c>
      <c r="F173" s="240" t="s">
        <v>230</v>
      </c>
      <c r="G173" s="238"/>
      <c r="H173" s="241">
        <v>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139</v>
      </c>
      <c r="AU173" s="247" t="s">
        <v>85</v>
      </c>
      <c r="AV173" s="14" t="s">
        <v>85</v>
      </c>
      <c r="AW173" s="14" t="s">
        <v>39</v>
      </c>
      <c r="AX173" s="14" t="s">
        <v>77</v>
      </c>
      <c r="AY173" s="247" t="s">
        <v>129</v>
      </c>
    </row>
    <row r="174" s="15" customFormat="1">
      <c r="A174" s="15"/>
      <c r="B174" s="248"/>
      <c r="C174" s="249"/>
      <c r="D174" s="228" t="s">
        <v>139</v>
      </c>
      <c r="E174" s="250" t="s">
        <v>32</v>
      </c>
      <c r="F174" s="251" t="s">
        <v>142</v>
      </c>
      <c r="G174" s="249"/>
      <c r="H174" s="252">
        <v>11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139</v>
      </c>
      <c r="AU174" s="258" t="s">
        <v>85</v>
      </c>
      <c r="AV174" s="15" t="s">
        <v>128</v>
      </c>
      <c r="AW174" s="15" t="s">
        <v>39</v>
      </c>
      <c r="AX174" s="15" t="s">
        <v>83</v>
      </c>
      <c r="AY174" s="258" t="s">
        <v>129</v>
      </c>
    </row>
    <row r="175" s="12" customFormat="1" ht="22.8" customHeight="1">
      <c r="A175" s="12"/>
      <c r="B175" s="197"/>
      <c r="C175" s="198"/>
      <c r="D175" s="199" t="s">
        <v>76</v>
      </c>
      <c r="E175" s="211" t="s">
        <v>231</v>
      </c>
      <c r="F175" s="211" t="s">
        <v>231</v>
      </c>
      <c r="G175" s="198"/>
      <c r="H175" s="198"/>
      <c r="I175" s="201"/>
      <c r="J175" s="212">
        <f>BK175</f>
        <v>0</v>
      </c>
      <c r="K175" s="198"/>
      <c r="L175" s="203"/>
      <c r="M175" s="204"/>
      <c r="N175" s="205"/>
      <c r="O175" s="205"/>
      <c r="P175" s="206">
        <f>SUM(P176:P187)</f>
        <v>0</v>
      </c>
      <c r="Q175" s="205"/>
      <c r="R175" s="206">
        <f>SUM(R176:R187)</f>
        <v>0</v>
      </c>
      <c r="S175" s="205"/>
      <c r="T175" s="207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8" t="s">
        <v>128</v>
      </c>
      <c r="AT175" s="209" t="s">
        <v>76</v>
      </c>
      <c r="AU175" s="209" t="s">
        <v>83</v>
      </c>
      <c r="AY175" s="208" t="s">
        <v>129</v>
      </c>
      <c r="BK175" s="210">
        <f>SUM(BK176:BK187)</f>
        <v>0</v>
      </c>
    </row>
    <row r="176" s="2" customFormat="1" ht="24.15" customHeight="1">
      <c r="A176" s="39"/>
      <c r="B176" s="40"/>
      <c r="C176" s="213" t="s">
        <v>232</v>
      </c>
      <c r="D176" s="213" t="s">
        <v>132</v>
      </c>
      <c r="E176" s="214" t="s">
        <v>233</v>
      </c>
      <c r="F176" s="215" t="s">
        <v>234</v>
      </c>
      <c r="G176" s="216" t="s">
        <v>135</v>
      </c>
      <c r="H176" s="217">
        <v>6</v>
      </c>
      <c r="I176" s="218"/>
      <c r="J176" s="219">
        <f>ROUND(I176*H176,2)</f>
        <v>0</v>
      </c>
      <c r="K176" s="215" t="s">
        <v>32</v>
      </c>
      <c r="L176" s="45"/>
      <c r="M176" s="220" t="s">
        <v>32</v>
      </c>
      <c r="N176" s="221" t="s">
        <v>48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137</v>
      </c>
      <c r="AT176" s="224" t="s">
        <v>132</v>
      </c>
      <c r="AU176" s="224" t="s">
        <v>85</v>
      </c>
      <c r="AY176" s="17" t="s">
        <v>129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137</v>
      </c>
      <c r="BM176" s="224" t="s">
        <v>235</v>
      </c>
    </row>
    <row r="177" s="13" customFormat="1">
      <c r="A177" s="13"/>
      <c r="B177" s="226"/>
      <c r="C177" s="227"/>
      <c r="D177" s="228" t="s">
        <v>139</v>
      </c>
      <c r="E177" s="229" t="s">
        <v>32</v>
      </c>
      <c r="F177" s="230" t="s">
        <v>140</v>
      </c>
      <c r="G177" s="227"/>
      <c r="H177" s="229" t="s">
        <v>32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139</v>
      </c>
      <c r="AU177" s="236" t="s">
        <v>85</v>
      </c>
      <c r="AV177" s="13" t="s">
        <v>83</v>
      </c>
      <c r="AW177" s="13" t="s">
        <v>39</v>
      </c>
      <c r="AX177" s="13" t="s">
        <v>77</v>
      </c>
      <c r="AY177" s="236" t="s">
        <v>129</v>
      </c>
    </row>
    <row r="178" s="14" customFormat="1">
      <c r="A178" s="14"/>
      <c r="B178" s="237"/>
      <c r="C178" s="238"/>
      <c r="D178" s="228" t="s">
        <v>139</v>
      </c>
      <c r="E178" s="239" t="s">
        <v>32</v>
      </c>
      <c r="F178" s="240" t="s">
        <v>236</v>
      </c>
      <c r="G178" s="238"/>
      <c r="H178" s="241">
        <v>6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139</v>
      </c>
      <c r="AU178" s="247" t="s">
        <v>85</v>
      </c>
      <c r="AV178" s="14" t="s">
        <v>85</v>
      </c>
      <c r="AW178" s="14" t="s">
        <v>39</v>
      </c>
      <c r="AX178" s="14" t="s">
        <v>77</v>
      </c>
      <c r="AY178" s="247" t="s">
        <v>129</v>
      </c>
    </row>
    <row r="179" s="15" customFormat="1">
      <c r="A179" s="15"/>
      <c r="B179" s="248"/>
      <c r="C179" s="249"/>
      <c r="D179" s="228" t="s">
        <v>139</v>
      </c>
      <c r="E179" s="250" t="s">
        <v>32</v>
      </c>
      <c r="F179" s="251" t="s">
        <v>142</v>
      </c>
      <c r="G179" s="249"/>
      <c r="H179" s="252">
        <v>6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139</v>
      </c>
      <c r="AU179" s="258" t="s">
        <v>85</v>
      </c>
      <c r="AV179" s="15" t="s">
        <v>128</v>
      </c>
      <c r="AW179" s="15" t="s">
        <v>39</v>
      </c>
      <c r="AX179" s="15" t="s">
        <v>83</v>
      </c>
      <c r="AY179" s="258" t="s">
        <v>129</v>
      </c>
    </row>
    <row r="180" s="2" customFormat="1" ht="24.15" customHeight="1">
      <c r="A180" s="39"/>
      <c r="B180" s="40"/>
      <c r="C180" s="213" t="s">
        <v>237</v>
      </c>
      <c r="D180" s="213" t="s">
        <v>132</v>
      </c>
      <c r="E180" s="214" t="s">
        <v>238</v>
      </c>
      <c r="F180" s="215" t="s">
        <v>239</v>
      </c>
      <c r="G180" s="216" t="s">
        <v>135</v>
      </c>
      <c r="H180" s="217">
        <v>6</v>
      </c>
      <c r="I180" s="218"/>
      <c r="J180" s="219">
        <f>ROUND(I180*H180,2)</f>
        <v>0</v>
      </c>
      <c r="K180" s="215" t="s">
        <v>32</v>
      </c>
      <c r="L180" s="45"/>
      <c r="M180" s="220" t="s">
        <v>32</v>
      </c>
      <c r="N180" s="221" t="s">
        <v>48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137</v>
      </c>
      <c r="AT180" s="224" t="s">
        <v>132</v>
      </c>
      <c r="AU180" s="224" t="s">
        <v>85</v>
      </c>
      <c r="AY180" s="17" t="s">
        <v>129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137</v>
      </c>
      <c r="BM180" s="224" t="s">
        <v>240</v>
      </c>
    </row>
    <row r="181" s="13" customFormat="1">
      <c r="A181" s="13"/>
      <c r="B181" s="226"/>
      <c r="C181" s="227"/>
      <c r="D181" s="228" t="s">
        <v>139</v>
      </c>
      <c r="E181" s="229" t="s">
        <v>32</v>
      </c>
      <c r="F181" s="230" t="s">
        <v>140</v>
      </c>
      <c r="G181" s="227"/>
      <c r="H181" s="229" t="s">
        <v>32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139</v>
      </c>
      <c r="AU181" s="236" t="s">
        <v>85</v>
      </c>
      <c r="AV181" s="13" t="s">
        <v>83</v>
      </c>
      <c r="AW181" s="13" t="s">
        <v>39</v>
      </c>
      <c r="AX181" s="13" t="s">
        <v>77</v>
      </c>
      <c r="AY181" s="236" t="s">
        <v>129</v>
      </c>
    </row>
    <row r="182" s="14" customFormat="1">
      <c r="A182" s="14"/>
      <c r="B182" s="237"/>
      <c r="C182" s="238"/>
      <c r="D182" s="228" t="s">
        <v>139</v>
      </c>
      <c r="E182" s="239" t="s">
        <v>32</v>
      </c>
      <c r="F182" s="240" t="s">
        <v>241</v>
      </c>
      <c r="G182" s="238"/>
      <c r="H182" s="241">
        <v>6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139</v>
      </c>
      <c r="AU182" s="247" t="s">
        <v>85</v>
      </c>
      <c r="AV182" s="14" t="s">
        <v>85</v>
      </c>
      <c r="AW182" s="14" t="s">
        <v>39</v>
      </c>
      <c r="AX182" s="14" t="s">
        <v>77</v>
      </c>
      <c r="AY182" s="247" t="s">
        <v>129</v>
      </c>
    </row>
    <row r="183" s="15" customFormat="1">
      <c r="A183" s="15"/>
      <c r="B183" s="248"/>
      <c r="C183" s="249"/>
      <c r="D183" s="228" t="s">
        <v>139</v>
      </c>
      <c r="E183" s="250" t="s">
        <v>32</v>
      </c>
      <c r="F183" s="251" t="s">
        <v>142</v>
      </c>
      <c r="G183" s="249"/>
      <c r="H183" s="252">
        <v>6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139</v>
      </c>
      <c r="AU183" s="258" t="s">
        <v>85</v>
      </c>
      <c r="AV183" s="15" t="s">
        <v>128</v>
      </c>
      <c r="AW183" s="15" t="s">
        <v>39</v>
      </c>
      <c r="AX183" s="15" t="s">
        <v>83</v>
      </c>
      <c r="AY183" s="258" t="s">
        <v>129</v>
      </c>
    </row>
    <row r="184" s="2" customFormat="1" ht="24.15" customHeight="1">
      <c r="A184" s="39"/>
      <c r="B184" s="40"/>
      <c r="C184" s="213" t="s">
        <v>242</v>
      </c>
      <c r="D184" s="213" t="s">
        <v>132</v>
      </c>
      <c r="E184" s="214" t="s">
        <v>243</v>
      </c>
      <c r="F184" s="215" t="s">
        <v>244</v>
      </c>
      <c r="G184" s="216" t="s">
        <v>135</v>
      </c>
      <c r="H184" s="217">
        <v>1</v>
      </c>
      <c r="I184" s="218"/>
      <c r="J184" s="219">
        <f>ROUND(I184*H184,2)</f>
        <v>0</v>
      </c>
      <c r="K184" s="215" t="s">
        <v>32</v>
      </c>
      <c r="L184" s="45"/>
      <c r="M184" s="220" t="s">
        <v>32</v>
      </c>
      <c r="N184" s="221" t="s">
        <v>48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137</v>
      </c>
      <c r="AT184" s="224" t="s">
        <v>132</v>
      </c>
      <c r="AU184" s="224" t="s">
        <v>85</v>
      </c>
      <c r="AY184" s="17" t="s">
        <v>129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83</v>
      </c>
      <c r="BK184" s="225">
        <f>ROUND(I184*H184,2)</f>
        <v>0</v>
      </c>
      <c r="BL184" s="17" t="s">
        <v>137</v>
      </c>
      <c r="BM184" s="224" t="s">
        <v>245</v>
      </c>
    </row>
    <row r="185" s="13" customFormat="1">
      <c r="A185" s="13"/>
      <c r="B185" s="226"/>
      <c r="C185" s="227"/>
      <c r="D185" s="228" t="s">
        <v>139</v>
      </c>
      <c r="E185" s="229" t="s">
        <v>32</v>
      </c>
      <c r="F185" s="230" t="s">
        <v>140</v>
      </c>
      <c r="G185" s="227"/>
      <c r="H185" s="229" t="s">
        <v>32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139</v>
      </c>
      <c r="AU185" s="236" t="s">
        <v>85</v>
      </c>
      <c r="AV185" s="13" t="s">
        <v>83</v>
      </c>
      <c r="AW185" s="13" t="s">
        <v>39</v>
      </c>
      <c r="AX185" s="13" t="s">
        <v>77</v>
      </c>
      <c r="AY185" s="236" t="s">
        <v>129</v>
      </c>
    </row>
    <row r="186" s="14" customFormat="1">
      <c r="A186" s="14"/>
      <c r="B186" s="237"/>
      <c r="C186" s="238"/>
      <c r="D186" s="228" t="s">
        <v>139</v>
      </c>
      <c r="E186" s="239" t="s">
        <v>32</v>
      </c>
      <c r="F186" s="240" t="s">
        <v>246</v>
      </c>
      <c r="G186" s="238"/>
      <c r="H186" s="241">
        <v>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139</v>
      </c>
      <c r="AU186" s="247" t="s">
        <v>85</v>
      </c>
      <c r="AV186" s="14" t="s">
        <v>85</v>
      </c>
      <c r="AW186" s="14" t="s">
        <v>39</v>
      </c>
      <c r="AX186" s="14" t="s">
        <v>77</v>
      </c>
      <c r="AY186" s="247" t="s">
        <v>129</v>
      </c>
    </row>
    <row r="187" s="15" customFormat="1">
      <c r="A187" s="15"/>
      <c r="B187" s="248"/>
      <c r="C187" s="249"/>
      <c r="D187" s="228" t="s">
        <v>139</v>
      </c>
      <c r="E187" s="250" t="s">
        <v>32</v>
      </c>
      <c r="F187" s="251" t="s">
        <v>142</v>
      </c>
      <c r="G187" s="249"/>
      <c r="H187" s="252">
        <v>1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139</v>
      </c>
      <c r="AU187" s="258" t="s">
        <v>85</v>
      </c>
      <c r="AV187" s="15" t="s">
        <v>128</v>
      </c>
      <c r="AW187" s="15" t="s">
        <v>39</v>
      </c>
      <c r="AX187" s="15" t="s">
        <v>83</v>
      </c>
      <c r="AY187" s="258" t="s">
        <v>129</v>
      </c>
    </row>
    <row r="188" s="12" customFormat="1" ht="22.8" customHeight="1">
      <c r="A188" s="12"/>
      <c r="B188" s="197"/>
      <c r="C188" s="198"/>
      <c r="D188" s="199" t="s">
        <v>76</v>
      </c>
      <c r="E188" s="211" t="s">
        <v>247</v>
      </c>
      <c r="F188" s="211" t="s">
        <v>248</v>
      </c>
      <c r="G188" s="198"/>
      <c r="H188" s="198"/>
      <c r="I188" s="201"/>
      <c r="J188" s="212">
        <f>BK188</f>
        <v>0</v>
      </c>
      <c r="K188" s="198"/>
      <c r="L188" s="203"/>
      <c r="M188" s="204"/>
      <c r="N188" s="205"/>
      <c r="O188" s="205"/>
      <c r="P188" s="206">
        <f>SUM(P189:P192)</f>
        <v>0</v>
      </c>
      <c r="Q188" s="205"/>
      <c r="R188" s="206">
        <f>SUM(R189:R192)</f>
        <v>0</v>
      </c>
      <c r="S188" s="205"/>
      <c r="T188" s="207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8" t="s">
        <v>128</v>
      </c>
      <c r="AT188" s="209" t="s">
        <v>76</v>
      </c>
      <c r="AU188" s="209" t="s">
        <v>83</v>
      </c>
      <c r="AY188" s="208" t="s">
        <v>129</v>
      </c>
      <c r="BK188" s="210">
        <f>SUM(BK189:BK192)</f>
        <v>0</v>
      </c>
    </row>
    <row r="189" s="2" customFormat="1" ht="24.15" customHeight="1">
      <c r="A189" s="39"/>
      <c r="B189" s="40"/>
      <c r="C189" s="213" t="s">
        <v>249</v>
      </c>
      <c r="D189" s="213" t="s">
        <v>132</v>
      </c>
      <c r="E189" s="214" t="s">
        <v>250</v>
      </c>
      <c r="F189" s="215" t="s">
        <v>251</v>
      </c>
      <c r="G189" s="216" t="s">
        <v>135</v>
      </c>
      <c r="H189" s="217">
        <v>2</v>
      </c>
      <c r="I189" s="218"/>
      <c r="J189" s="219">
        <f>ROUND(I189*H189,2)</f>
        <v>0</v>
      </c>
      <c r="K189" s="215" t="s">
        <v>136</v>
      </c>
      <c r="L189" s="45"/>
      <c r="M189" s="220" t="s">
        <v>32</v>
      </c>
      <c r="N189" s="221" t="s">
        <v>48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137</v>
      </c>
      <c r="AT189" s="224" t="s">
        <v>132</v>
      </c>
      <c r="AU189" s="224" t="s">
        <v>85</v>
      </c>
      <c r="AY189" s="17" t="s">
        <v>129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83</v>
      </c>
      <c r="BK189" s="225">
        <f>ROUND(I189*H189,2)</f>
        <v>0</v>
      </c>
      <c r="BL189" s="17" t="s">
        <v>137</v>
      </c>
      <c r="BM189" s="224" t="s">
        <v>252</v>
      </c>
    </row>
    <row r="190" s="13" customFormat="1">
      <c r="A190" s="13"/>
      <c r="B190" s="226"/>
      <c r="C190" s="227"/>
      <c r="D190" s="228" t="s">
        <v>139</v>
      </c>
      <c r="E190" s="229" t="s">
        <v>32</v>
      </c>
      <c r="F190" s="230" t="s">
        <v>140</v>
      </c>
      <c r="G190" s="227"/>
      <c r="H190" s="229" t="s">
        <v>32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139</v>
      </c>
      <c r="AU190" s="236" t="s">
        <v>85</v>
      </c>
      <c r="AV190" s="13" t="s">
        <v>83</v>
      </c>
      <c r="AW190" s="13" t="s">
        <v>39</v>
      </c>
      <c r="AX190" s="13" t="s">
        <v>77</v>
      </c>
      <c r="AY190" s="236" t="s">
        <v>129</v>
      </c>
    </row>
    <row r="191" s="14" customFormat="1">
      <c r="A191" s="14"/>
      <c r="B191" s="237"/>
      <c r="C191" s="238"/>
      <c r="D191" s="228" t="s">
        <v>139</v>
      </c>
      <c r="E191" s="239" t="s">
        <v>32</v>
      </c>
      <c r="F191" s="240" t="s">
        <v>253</v>
      </c>
      <c r="G191" s="238"/>
      <c r="H191" s="241">
        <v>2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139</v>
      </c>
      <c r="AU191" s="247" t="s">
        <v>85</v>
      </c>
      <c r="AV191" s="14" t="s">
        <v>85</v>
      </c>
      <c r="AW191" s="14" t="s">
        <v>39</v>
      </c>
      <c r="AX191" s="14" t="s">
        <v>77</v>
      </c>
      <c r="AY191" s="247" t="s">
        <v>129</v>
      </c>
    </row>
    <row r="192" s="15" customFormat="1">
      <c r="A192" s="15"/>
      <c r="B192" s="248"/>
      <c r="C192" s="249"/>
      <c r="D192" s="228" t="s">
        <v>139</v>
      </c>
      <c r="E192" s="250" t="s">
        <v>32</v>
      </c>
      <c r="F192" s="251" t="s">
        <v>142</v>
      </c>
      <c r="G192" s="249"/>
      <c r="H192" s="252">
        <v>2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139</v>
      </c>
      <c r="AU192" s="258" t="s">
        <v>85</v>
      </c>
      <c r="AV192" s="15" t="s">
        <v>128</v>
      </c>
      <c r="AW192" s="15" t="s">
        <v>39</v>
      </c>
      <c r="AX192" s="15" t="s">
        <v>83</v>
      </c>
      <c r="AY192" s="258" t="s">
        <v>129</v>
      </c>
    </row>
    <row r="193" s="12" customFormat="1" ht="22.8" customHeight="1">
      <c r="A193" s="12"/>
      <c r="B193" s="197"/>
      <c r="C193" s="198"/>
      <c r="D193" s="199" t="s">
        <v>76</v>
      </c>
      <c r="E193" s="211" t="s">
        <v>254</v>
      </c>
      <c r="F193" s="211" t="s">
        <v>255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SUM(P194:P197)</f>
        <v>0</v>
      </c>
      <c r="Q193" s="205"/>
      <c r="R193" s="206">
        <f>SUM(R194:R197)</f>
        <v>0</v>
      </c>
      <c r="S193" s="205"/>
      <c r="T193" s="207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128</v>
      </c>
      <c r="AT193" s="209" t="s">
        <v>76</v>
      </c>
      <c r="AU193" s="209" t="s">
        <v>83</v>
      </c>
      <c r="AY193" s="208" t="s">
        <v>129</v>
      </c>
      <c r="BK193" s="210">
        <f>SUM(BK194:BK197)</f>
        <v>0</v>
      </c>
    </row>
    <row r="194" s="2" customFormat="1" ht="24.15" customHeight="1">
      <c r="A194" s="39"/>
      <c r="B194" s="40"/>
      <c r="C194" s="213" t="s">
        <v>256</v>
      </c>
      <c r="D194" s="213" t="s">
        <v>132</v>
      </c>
      <c r="E194" s="214" t="s">
        <v>257</v>
      </c>
      <c r="F194" s="215" t="s">
        <v>258</v>
      </c>
      <c r="G194" s="216" t="s">
        <v>135</v>
      </c>
      <c r="H194" s="217">
        <v>2</v>
      </c>
      <c r="I194" s="218"/>
      <c r="J194" s="219">
        <f>ROUND(I194*H194,2)</f>
        <v>0</v>
      </c>
      <c r="K194" s="215" t="s">
        <v>136</v>
      </c>
      <c r="L194" s="45"/>
      <c r="M194" s="220" t="s">
        <v>32</v>
      </c>
      <c r="N194" s="221" t="s">
        <v>48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137</v>
      </c>
      <c r="AT194" s="224" t="s">
        <v>132</v>
      </c>
      <c r="AU194" s="224" t="s">
        <v>85</v>
      </c>
      <c r="AY194" s="17" t="s">
        <v>129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83</v>
      </c>
      <c r="BK194" s="225">
        <f>ROUND(I194*H194,2)</f>
        <v>0</v>
      </c>
      <c r="BL194" s="17" t="s">
        <v>137</v>
      </c>
      <c r="BM194" s="224" t="s">
        <v>259</v>
      </c>
    </row>
    <row r="195" s="13" customFormat="1">
      <c r="A195" s="13"/>
      <c r="B195" s="226"/>
      <c r="C195" s="227"/>
      <c r="D195" s="228" t="s">
        <v>139</v>
      </c>
      <c r="E195" s="229" t="s">
        <v>32</v>
      </c>
      <c r="F195" s="230" t="s">
        <v>140</v>
      </c>
      <c r="G195" s="227"/>
      <c r="H195" s="229" t="s">
        <v>32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139</v>
      </c>
      <c r="AU195" s="236" t="s">
        <v>85</v>
      </c>
      <c r="AV195" s="13" t="s">
        <v>83</v>
      </c>
      <c r="AW195" s="13" t="s">
        <v>39</v>
      </c>
      <c r="AX195" s="13" t="s">
        <v>77</v>
      </c>
      <c r="AY195" s="236" t="s">
        <v>129</v>
      </c>
    </row>
    <row r="196" s="14" customFormat="1">
      <c r="A196" s="14"/>
      <c r="B196" s="237"/>
      <c r="C196" s="238"/>
      <c r="D196" s="228" t="s">
        <v>139</v>
      </c>
      <c r="E196" s="239" t="s">
        <v>32</v>
      </c>
      <c r="F196" s="240" t="s">
        <v>260</v>
      </c>
      <c r="G196" s="238"/>
      <c r="H196" s="241">
        <v>2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139</v>
      </c>
      <c r="AU196" s="247" t="s">
        <v>85</v>
      </c>
      <c r="AV196" s="14" t="s">
        <v>85</v>
      </c>
      <c r="AW196" s="14" t="s">
        <v>39</v>
      </c>
      <c r="AX196" s="14" t="s">
        <v>77</v>
      </c>
      <c r="AY196" s="247" t="s">
        <v>129</v>
      </c>
    </row>
    <row r="197" s="15" customFormat="1">
      <c r="A197" s="15"/>
      <c r="B197" s="248"/>
      <c r="C197" s="249"/>
      <c r="D197" s="228" t="s">
        <v>139</v>
      </c>
      <c r="E197" s="250" t="s">
        <v>32</v>
      </c>
      <c r="F197" s="251" t="s">
        <v>142</v>
      </c>
      <c r="G197" s="249"/>
      <c r="H197" s="252">
        <v>2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8" t="s">
        <v>139</v>
      </c>
      <c r="AU197" s="258" t="s">
        <v>85</v>
      </c>
      <c r="AV197" s="15" t="s">
        <v>128</v>
      </c>
      <c r="AW197" s="15" t="s">
        <v>39</v>
      </c>
      <c r="AX197" s="15" t="s">
        <v>83</v>
      </c>
      <c r="AY197" s="258" t="s">
        <v>129</v>
      </c>
    </row>
    <row r="198" s="12" customFormat="1" ht="22.8" customHeight="1">
      <c r="A198" s="12"/>
      <c r="B198" s="197"/>
      <c r="C198" s="198"/>
      <c r="D198" s="199" t="s">
        <v>76</v>
      </c>
      <c r="E198" s="211" t="s">
        <v>261</v>
      </c>
      <c r="F198" s="211" t="s">
        <v>262</v>
      </c>
      <c r="G198" s="198"/>
      <c r="H198" s="198"/>
      <c r="I198" s="201"/>
      <c r="J198" s="212">
        <f>BK198</f>
        <v>0</v>
      </c>
      <c r="K198" s="198"/>
      <c r="L198" s="203"/>
      <c r="M198" s="204"/>
      <c r="N198" s="205"/>
      <c r="O198" s="205"/>
      <c r="P198" s="206">
        <f>SUM(P199:P202)</f>
        <v>0</v>
      </c>
      <c r="Q198" s="205"/>
      <c r="R198" s="206">
        <f>SUM(R199:R202)</f>
        <v>0</v>
      </c>
      <c r="S198" s="205"/>
      <c r="T198" s="207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8" t="s">
        <v>128</v>
      </c>
      <c r="AT198" s="209" t="s">
        <v>76</v>
      </c>
      <c r="AU198" s="209" t="s">
        <v>83</v>
      </c>
      <c r="AY198" s="208" t="s">
        <v>129</v>
      </c>
      <c r="BK198" s="210">
        <f>SUM(BK199:BK202)</f>
        <v>0</v>
      </c>
    </row>
    <row r="199" s="2" customFormat="1" ht="21.75" customHeight="1">
      <c r="A199" s="39"/>
      <c r="B199" s="40"/>
      <c r="C199" s="213" t="s">
        <v>7</v>
      </c>
      <c r="D199" s="213" t="s">
        <v>132</v>
      </c>
      <c r="E199" s="214" t="s">
        <v>263</v>
      </c>
      <c r="F199" s="215" t="s">
        <v>264</v>
      </c>
      <c r="G199" s="216" t="s">
        <v>135</v>
      </c>
      <c r="H199" s="217">
        <v>3</v>
      </c>
      <c r="I199" s="218"/>
      <c r="J199" s="219">
        <f>ROUND(I199*H199,2)</f>
        <v>0</v>
      </c>
      <c r="K199" s="215" t="s">
        <v>136</v>
      </c>
      <c r="L199" s="45"/>
      <c r="M199" s="220" t="s">
        <v>32</v>
      </c>
      <c r="N199" s="221" t="s">
        <v>48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137</v>
      </c>
      <c r="AT199" s="224" t="s">
        <v>132</v>
      </c>
      <c r="AU199" s="224" t="s">
        <v>85</v>
      </c>
      <c r="AY199" s="17" t="s">
        <v>129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137</v>
      </c>
      <c r="BM199" s="224" t="s">
        <v>265</v>
      </c>
    </row>
    <row r="200" s="13" customFormat="1">
      <c r="A200" s="13"/>
      <c r="B200" s="226"/>
      <c r="C200" s="227"/>
      <c r="D200" s="228" t="s">
        <v>139</v>
      </c>
      <c r="E200" s="229" t="s">
        <v>32</v>
      </c>
      <c r="F200" s="230" t="s">
        <v>266</v>
      </c>
      <c r="G200" s="227"/>
      <c r="H200" s="229" t="s">
        <v>32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139</v>
      </c>
      <c r="AU200" s="236" t="s">
        <v>85</v>
      </c>
      <c r="AV200" s="13" t="s">
        <v>83</v>
      </c>
      <c r="AW200" s="13" t="s">
        <v>39</v>
      </c>
      <c r="AX200" s="13" t="s">
        <v>77</v>
      </c>
      <c r="AY200" s="236" t="s">
        <v>129</v>
      </c>
    </row>
    <row r="201" s="14" customFormat="1">
      <c r="A201" s="14"/>
      <c r="B201" s="237"/>
      <c r="C201" s="238"/>
      <c r="D201" s="228" t="s">
        <v>139</v>
      </c>
      <c r="E201" s="239" t="s">
        <v>32</v>
      </c>
      <c r="F201" s="240" t="s">
        <v>267</v>
      </c>
      <c r="G201" s="238"/>
      <c r="H201" s="241">
        <v>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139</v>
      </c>
      <c r="AU201" s="247" t="s">
        <v>85</v>
      </c>
      <c r="AV201" s="14" t="s">
        <v>85</v>
      </c>
      <c r="AW201" s="14" t="s">
        <v>39</v>
      </c>
      <c r="AX201" s="14" t="s">
        <v>77</v>
      </c>
      <c r="AY201" s="247" t="s">
        <v>129</v>
      </c>
    </row>
    <row r="202" s="15" customFormat="1">
      <c r="A202" s="15"/>
      <c r="B202" s="248"/>
      <c r="C202" s="249"/>
      <c r="D202" s="228" t="s">
        <v>139</v>
      </c>
      <c r="E202" s="250" t="s">
        <v>32</v>
      </c>
      <c r="F202" s="251" t="s">
        <v>142</v>
      </c>
      <c r="G202" s="249"/>
      <c r="H202" s="252">
        <v>3</v>
      </c>
      <c r="I202" s="253"/>
      <c r="J202" s="249"/>
      <c r="K202" s="249"/>
      <c r="L202" s="254"/>
      <c r="M202" s="259"/>
      <c r="N202" s="260"/>
      <c r="O202" s="260"/>
      <c r="P202" s="260"/>
      <c r="Q202" s="260"/>
      <c r="R202" s="260"/>
      <c r="S202" s="260"/>
      <c r="T202" s="26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139</v>
      </c>
      <c r="AU202" s="258" t="s">
        <v>85</v>
      </c>
      <c r="AV202" s="15" t="s">
        <v>128</v>
      </c>
      <c r="AW202" s="15" t="s">
        <v>39</v>
      </c>
      <c r="AX202" s="15" t="s">
        <v>83</v>
      </c>
      <c r="AY202" s="258" t="s">
        <v>129</v>
      </c>
    </row>
    <row r="203" s="2" customFormat="1" ht="6.96" customHeight="1">
      <c r="A203" s="39"/>
      <c r="B203" s="60"/>
      <c r="C203" s="61"/>
      <c r="D203" s="61"/>
      <c r="E203" s="61"/>
      <c r="F203" s="61"/>
      <c r="G203" s="61"/>
      <c r="H203" s="61"/>
      <c r="I203" s="61"/>
      <c r="J203" s="61"/>
      <c r="K203" s="61"/>
      <c r="L203" s="45"/>
      <c r="M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</row>
  </sheetData>
  <sheetProtection sheet="1" autoFilter="0" formatColumns="0" formatRows="0" objects="1" scenarios="1" spinCount="100000" saltValue="u3YQjKcCtO0/U5ImSnQmRAwt271ReDX8Cc9Gd7rkyYLZeE1J2VI5QSd3h9it8mi4eL/rkYZJITHWRr8n6kFkYg==" hashValue="CRIifIzDyk8hgYBmXMdJPiW1jeDRKvZKC0oI5PJebOlcXrPsYmgHlQFGj9B9GXtQ7tUagLW817FhM6pG8wpM7Q==" algorithmName="SHA-512" password="CC35"/>
  <autoFilter ref="C93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95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PCE 2022 - 2024</v>
      </c>
      <c r="F7" s="143"/>
      <c r="G7" s="143"/>
      <c r="H7" s="143"/>
      <c r="L7" s="20"/>
    </row>
    <row r="8" s="1" customFormat="1" ht="12" customHeight="1">
      <c r="B8" s="20"/>
      <c r="D8" s="143" t="s">
        <v>96</v>
      </c>
      <c r="L8" s="20"/>
    </row>
    <row r="9" s="2" customFormat="1" ht="16.5" customHeight="1">
      <c r="A9" s="39"/>
      <c r="B9" s="45"/>
      <c r="C9" s="39"/>
      <c r="D9" s="39"/>
      <c r="E9" s="144" t="s">
        <v>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268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ROUND((SUM(BE96:BE305)),  2)</f>
        <v>0</v>
      </c>
      <c r="G35" s="39"/>
      <c r="H35" s="39"/>
      <c r="I35" s="158">
        <v>0.20999999999999999</v>
      </c>
      <c r="J35" s="157">
        <f>ROUND(((SUM(BE96:BE305))*I35),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ROUND((SUM(BF96:BF305)),  2)</f>
        <v>0</v>
      </c>
      <c r="G36" s="39"/>
      <c r="H36" s="39"/>
      <c r="I36" s="158">
        <v>0.14999999999999999</v>
      </c>
      <c r="J36" s="157">
        <f>ROUND(((SUM(BF96:BF305))*I36),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ROUND((SUM(BG96:BG305)),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ROUND((SUM(BH96:BH305)),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ROUND((SUM(BI96:BI305)),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PCE 2022 - 2024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96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97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98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Pu_VD_I - XII 2023 -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Pardubice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101</v>
      </c>
      <c r="D61" s="172"/>
      <c r="E61" s="172"/>
      <c r="F61" s="172"/>
      <c r="G61" s="172"/>
      <c r="H61" s="172"/>
      <c r="I61" s="172"/>
      <c r="J61" s="173" t="s">
        <v>102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103</v>
      </c>
    </row>
    <row r="64" hidden="1" s="9" customFormat="1" ht="24.96" customHeight="1">
      <c r="A64" s="9"/>
      <c r="B64" s="175"/>
      <c r="C64" s="176"/>
      <c r="D64" s="177" t="s">
        <v>269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105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270</v>
      </c>
      <c r="E66" s="183"/>
      <c r="F66" s="183"/>
      <c r="G66" s="183"/>
      <c r="H66" s="183"/>
      <c r="I66" s="183"/>
      <c r="J66" s="184">
        <f>J116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106</v>
      </c>
      <c r="E67" s="183"/>
      <c r="F67" s="183"/>
      <c r="G67" s="183"/>
      <c r="H67" s="183"/>
      <c r="I67" s="183"/>
      <c r="J67" s="184">
        <f>J121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107</v>
      </c>
      <c r="E68" s="183"/>
      <c r="F68" s="183"/>
      <c r="G68" s="183"/>
      <c r="H68" s="183"/>
      <c r="I68" s="183"/>
      <c r="J68" s="184">
        <f>J162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108</v>
      </c>
      <c r="E69" s="183"/>
      <c r="F69" s="183"/>
      <c r="G69" s="183"/>
      <c r="H69" s="183"/>
      <c r="I69" s="183"/>
      <c r="J69" s="184">
        <f>J186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109</v>
      </c>
      <c r="E70" s="183"/>
      <c r="F70" s="183"/>
      <c r="G70" s="183"/>
      <c r="H70" s="183"/>
      <c r="I70" s="183"/>
      <c r="J70" s="184">
        <f>J255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110</v>
      </c>
      <c r="E71" s="183"/>
      <c r="F71" s="183"/>
      <c r="G71" s="183"/>
      <c r="H71" s="183"/>
      <c r="I71" s="183"/>
      <c r="J71" s="184">
        <f>J268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271</v>
      </c>
      <c r="E72" s="183"/>
      <c r="F72" s="183"/>
      <c r="G72" s="183"/>
      <c r="H72" s="183"/>
      <c r="I72" s="183"/>
      <c r="J72" s="184">
        <f>J279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272</v>
      </c>
      <c r="E73" s="183"/>
      <c r="F73" s="183"/>
      <c r="G73" s="183"/>
      <c r="H73" s="183"/>
      <c r="I73" s="183"/>
      <c r="J73" s="184">
        <f>J284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112</v>
      </c>
      <c r="E74" s="183"/>
      <c r="F74" s="183"/>
      <c r="G74" s="183"/>
      <c r="H74" s="183"/>
      <c r="I74" s="183"/>
      <c r="J74" s="184">
        <f>J301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hidden="1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/>
    <row r="78" hidden="1"/>
    <row r="79" hidden="1"/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3" t="s">
        <v>113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Údržba a oprava výměnných dílů zabezpečovacího zařízení v obvodu SSZT PCE 2022 - 2024</v>
      </c>
      <c r="F84" s="32"/>
      <c r="G84" s="32"/>
      <c r="H84" s="32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1"/>
      <c r="C85" s="32" t="s">
        <v>96</v>
      </c>
      <c r="D85" s="22"/>
      <c r="E85" s="22"/>
      <c r="F85" s="22"/>
      <c r="G85" s="22"/>
      <c r="H85" s="22"/>
      <c r="I85" s="22"/>
      <c r="J85" s="22"/>
      <c r="K85" s="22"/>
      <c r="L85" s="20"/>
    </row>
    <row r="86" s="2" customFormat="1" ht="16.5" customHeight="1">
      <c r="A86" s="39"/>
      <c r="B86" s="40"/>
      <c r="C86" s="41"/>
      <c r="D86" s="41"/>
      <c r="E86" s="170" t="s">
        <v>97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2" t="s">
        <v>98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Pu_VD_I - XII 2023 - Opravy výměnných dílů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2" t="s">
        <v>22</v>
      </c>
      <c r="D90" s="41"/>
      <c r="E90" s="41"/>
      <c r="F90" s="27" t="str">
        <f>F14</f>
        <v>Obvod SSZT Pardubice</v>
      </c>
      <c r="G90" s="41"/>
      <c r="H90" s="41"/>
      <c r="I90" s="32" t="s">
        <v>24</v>
      </c>
      <c r="J90" s="73" t="str">
        <f>IF(J14="","",J14)</f>
        <v>25. 7. 2022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30</v>
      </c>
      <c r="D92" s="41"/>
      <c r="E92" s="41"/>
      <c r="F92" s="27" t="str">
        <f>E17</f>
        <v xml:space="preserve"> </v>
      </c>
      <c r="G92" s="41"/>
      <c r="H92" s="41"/>
      <c r="I92" s="32" t="s">
        <v>38</v>
      </c>
      <c r="J92" s="37" t="str">
        <f>E23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2" t="s">
        <v>36</v>
      </c>
      <c r="D93" s="41"/>
      <c r="E93" s="41"/>
      <c r="F93" s="27" t="str">
        <f>IF(E20="","",E20)</f>
        <v>Vyplň údaj</v>
      </c>
      <c r="G93" s="41"/>
      <c r="H93" s="41"/>
      <c r="I93" s="32" t="s">
        <v>40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114</v>
      </c>
      <c r="D95" s="189" t="s">
        <v>62</v>
      </c>
      <c r="E95" s="189" t="s">
        <v>58</v>
      </c>
      <c r="F95" s="189" t="s">
        <v>59</v>
      </c>
      <c r="G95" s="189" t="s">
        <v>115</v>
      </c>
      <c r="H95" s="189" t="s">
        <v>116</v>
      </c>
      <c r="I95" s="189" t="s">
        <v>117</v>
      </c>
      <c r="J95" s="189" t="s">
        <v>102</v>
      </c>
      <c r="K95" s="190" t="s">
        <v>118</v>
      </c>
      <c r="L95" s="191"/>
      <c r="M95" s="93" t="s">
        <v>32</v>
      </c>
      <c r="N95" s="94" t="s">
        <v>47</v>
      </c>
      <c r="O95" s="94" t="s">
        <v>119</v>
      </c>
      <c r="P95" s="94" t="s">
        <v>120</v>
      </c>
      <c r="Q95" s="94" t="s">
        <v>121</v>
      </c>
      <c r="R95" s="94" t="s">
        <v>122</v>
      </c>
      <c r="S95" s="94" t="s">
        <v>123</v>
      </c>
      <c r="T95" s="95" t="s">
        <v>124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125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</f>
        <v>0</v>
      </c>
      <c r="Q96" s="97"/>
      <c r="R96" s="194">
        <f>R97</f>
        <v>0</v>
      </c>
      <c r="S96" s="97"/>
      <c r="T96" s="195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76</v>
      </c>
      <c r="AU96" s="17" t="s">
        <v>103</v>
      </c>
      <c r="BK96" s="196">
        <f>BK97</f>
        <v>0</v>
      </c>
    </row>
    <row r="97" s="12" customFormat="1" ht="25.92" customHeight="1">
      <c r="A97" s="12"/>
      <c r="B97" s="197"/>
      <c r="C97" s="198"/>
      <c r="D97" s="199" t="s">
        <v>76</v>
      </c>
      <c r="E97" s="200" t="s">
        <v>126</v>
      </c>
      <c r="F97" s="200" t="s">
        <v>273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P98+P116+P121+P162+P186+P255+P268+P279+P284+P301</f>
        <v>0</v>
      </c>
      <c r="Q97" s="205"/>
      <c r="R97" s="206">
        <f>R98+R116+R121+R162+R186+R255+R268+R279+R284+R301</f>
        <v>0</v>
      </c>
      <c r="S97" s="205"/>
      <c r="T97" s="207">
        <f>T98+T116+T121+T162+T186+T255+T268+T279+T284+T301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128</v>
      </c>
      <c r="AT97" s="209" t="s">
        <v>76</v>
      </c>
      <c r="AU97" s="209" t="s">
        <v>77</v>
      </c>
      <c r="AY97" s="208" t="s">
        <v>129</v>
      </c>
      <c r="BK97" s="210">
        <f>BK98+BK116+BK121+BK162+BK186+BK255+BK268+BK279+BK284+BK301</f>
        <v>0</v>
      </c>
    </row>
    <row r="98" s="12" customFormat="1" ht="22.8" customHeight="1">
      <c r="A98" s="12"/>
      <c r="B98" s="197"/>
      <c r="C98" s="198"/>
      <c r="D98" s="199" t="s">
        <v>76</v>
      </c>
      <c r="E98" s="211" t="s">
        <v>130</v>
      </c>
      <c r="F98" s="211" t="s">
        <v>131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SUM(P99:P115)</f>
        <v>0</v>
      </c>
      <c r="Q98" s="205"/>
      <c r="R98" s="206">
        <f>SUM(R99:R115)</f>
        <v>0</v>
      </c>
      <c r="S98" s="205"/>
      <c r="T98" s="207">
        <f>SUM(T99:T115)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128</v>
      </c>
      <c r="AT98" s="209" t="s">
        <v>76</v>
      </c>
      <c r="AU98" s="209" t="s">
        <v>83</v>
      </c>
      <c r="AY98" s="208" t="s">
        <v>129</v>
      </c>
      <c r="BK98" s="210">
        <f>SUM(BK99:BK115)</f>
        <v>0</v>
      </c>
    </row>
    <row r="99" s="2" customFormat="1" ht="37.8" customHeight="1">
      <c r="A99" s="39"/>
      <c r="B99" s="40"/>
      <c r="C99" s="213" t="s">
        <v>83</v>
      </c>
      <c r="D99" s="213" t="s">
        <v>132</v>
      </c>
      <c r="E99" s="214" t="s">
        <v>133</v>
      </c>
      <c r="F99" s="215" t="s">
        <v>134</v>
      </c>
      <c r="G99" s="216" t="s">
        <v>135</v>
      </c>
      <c r="H99" s="217">
        <v>103</v>
      </c>
      <c r="I99" s="218"/>
      <c r="J99" s="219">
        <f>ROUND(I99*H99,2)</f>
        <v>0</v>
      </c>
      <c r="K99" s="215" t="s">
        <v>136</v>
      </c>
      <c r="L99" s="45"/>
      <c r="M99" s="220" t="s">
        <v>32</v>
      </c>
      <c r="N99" s="221" t="s">
        <v>48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137</v>
      </c>
      <c r="AT99" s="224" t="s">
        <v>132</v>
      </c>
      <c r="AU99" s="224" t="s">
        <v>85</v>
      </c>
      <c r="AY99" s="17" t="s">
        <v>129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7" t="s">
        <v>83</v>
      </c>
      <c r="BK99" s="225">
        <f>ROUND(I99*H99,2)</f>
        <v>0</v>
      </c>
      <c r="BL99" s="17" t="s">
        <v>137</v>
      </c>
      <c r="BM99" s="224" t="s">
        <v>138</v>
      </c>
    </row>
    <row r="100" s="13" customFormat="1">
      <c r="A100" s="13"/>
      <c r="B100" s="226"/>
      <c r="C100" s="227"/>
      <c r="D100" s="228" t="s">
        <v>139</v>
      </c>
      <c r="E100" s="229" t="s">
        <v>32</v>
      </c>
      <c r="F100" s="230" t="s">
        <v>140</v>
      </c>
      <c r="G100" s="227"/>
      <c r="H100" s="229" t="s">
        <v>32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139</v>
      </c>
      <c r="AU100" s="236" t="s">
        <v>85</v>
      </c>
      <c r="AV100" s="13" t="s">
        <v>83</v>
      </c>
      <c r="AW100" s="13" t="s">
        <v>39</v>
      </c>
      <c r="AX100" s="13" t="s">
        <v>77</v>
      </c>
      <c r="AY100" s="236" t="s">
        <v>129</v>
      </c>
    </row>
    <row r="101" s="14" customFormat="1">
      <c r="A101" s="14"/>
      <c r="B101" s="237"/>
      <c r="C101" s="238"/>
      <c r="D101" s="228" t="s">
        <v>139</v>
      </c>
      <c r="E101" s="239" t="s">
        <v>32</v>
      </c>
      <c r="F101" s="240" t="s">
        <v>274</v>
      </c>
      <c r="G101" s="238"/>
      <c r="H101" s="241">
        <v>1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139</v>
      </c>
      <c r="AU101" s="247" t="s">
        <v>85</v>
      </c>
      <c r="AV101" s="14" t="s">
        <v>85</v>
      </c>
      <c r="AW101" s="14" t="s">
        <v>39</v>
      </c>
      <c r="AX101" s="14" t="s">
        <v>77</v>
      </c>
      <c r="AY101" s="247" t="s">
        <v>129</v>
      </c>
    </row>
    <row r="102" s="14" customFormat="1">
      <c r="A102" s="14"/>
      <c r="B102" s="237"/>
      <c r="C102" s="238"/>
      <c r="D102" s="228" t="s">
        <v>139</v>
      </c>
      <c r="E102" s="239" t="s">
        <v>32</v>
      </c>
      <c r="F102" s="240" t="s">
        <v>275</v>
      </c>
      <c r="G102" s="238"/>
      <c r="H102" s="241">
        <v>11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139</v>
      </c>
      <c r="AU102" s="247" t="s">
        <v>85</v>
      </c>
      <c r="AV102" s="14" t="s">
        <v>85</v>
      </c>
      <c r="AW102" s="14" t="s">
        <v>39</v>
      </c>
      <c r="AX102" s="14" t="s">
        <v>77</v>
      </c>
      <c r="AY102" s="247" t="s">
        <v>129</v>
      </c>
    </row>
    <row r="103" s="14" customFormat="1">
      <c r="A103" s="14"/>
      <c r="B103" s="237"/>
      <c r="C103" s="238"/>
      <c r="D103" s="228" t="s">
        <v>139</v>
      </c>
      <c r="E103" s="239" t="s">
        <v>32</v>
      </c>
      <c r="F103" s="240" t="s">
        <v>276</v>
      </c>
      <c r="G103" s="238"/>
      <c r="H103" s="241">
        <v>91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139</v>
      </c>
      <c r="AU103" s="247" t="s">
        <v>85</v>
      </c>
      <c r="AV103" s="14" t="s">
        <v>85</v>
      </c>
      <c r="AW103" s="14" t="s">
        <v>39</v>
      </c>
      <c r="AX103" s="14" t="s">
        <v>77</v>
      </c>
      <c r="AY103" s="247" t="s">
        <v>129</v>
      </c>
    </row>
    <row r="104" s="15" customFormat="1">
      <c r="A104" s="15"/>
      <c r="B104" s="248"/>
      <c r="C104" s="249"/>
      <c r="D104" s="228" t="s">
        <v>139</v>
      </c>
      <c r="E104" s="250" t="s">
        <v>32</v>
      </c>
      <c r="F104" s="251" t="s">
        <v>142</v>
      </c>
      <c r="G104" s="249"/>
      <c r="H104" s="252">
        <v>103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139</v>
      </c>
      <c r="AU104" s="258" t="s">
        <v>85</v>
      </c>
      <c r="AV104" s="15" t="s">
        <v>128</v>
      </c>
      <c r="AW104" s="15" t="s">
        <v>39</v>
      </c>
      <c r="AX104" s="15" t="s">
        <v>83</v>
      </c>
      <c r="AY104" s="258" t="s">
        <v>129</v>
      </c>
    </row>
    <row r="105" s="2" customFormat="1" ht="24.15" customHeight="1">
      <c r="A105" s="39"/>
      <c r="B105" s="40"/>
      <c r="C105" s="213" t="s">
        <v>85</v>
      </c>
      <c r="D105" s="213" t="s">
        <v>132</v>
      </c>
      <c r="E105" s="214" t="s">
        <v>143</v>
      </c>
      <c r="F105" s="215" t="s">
        <v>144</v>
      </c>
      <c r="G105" s="216" t="s">
        <v>135</v>
      </c>
      <c r="H105" s="217">
        <v>167</v>
      </c>
      <c r="I105" s="218"/>
      <c r="J105" s="219">
        <f>ROUND(I105*H105,2)</f>
        <v>0</v>
      </c>
      <c r="K105" s="215" t="s">
        <v>136</v>
      </c>
      <c r="L105" s="45"/>
      <c r="M105" s="220" t="s">
        <v>32</v>
      </c>
      <c r="N105" s="221" t="s">
        <v>48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137</v>
      </c>
      <c r="AT105" s="224" t="s">
        <v>132</v>
      </c>
      <c r="AU105" s="224" t="s">
        <v>85</v>
      </c>
      <c r="AY105" s="17" t="s">
        <v>129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7" t="s">
        <v>83</v>
      </c>
      <c r="BK105" s="225">
        <f>ROUND(I105*H105,2)</f>
        <v>0</v>
      </c>
      <c r="BL105" s="17" t="s">
        <v>137</v>
      </c>
      <c r="BM105" s="224" t="s">
        <v>145</v>
      </c>
    </row>
    <row r="106" s="13" customFormat="1">
      <c r="A106" s="13"/>
      <c r="B106" s="226"/>
      <c r="C106" s="227"/>
      <c r="D106" s="228" t="s">
        <v>139</v>
      </c>
      <c r="E106" s="229" t="s">
        <v>32</v>
      </c>
      <c r="F106" s="230" t="s">
        <v>140</v>
      </c>
      <c r="G106" s="227"/>
      <c r="H106" s="229" t="s">
        <v>32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139</v>
      </c>
      <c r="AU106" s="236" t="s">
        <v>85</v>
      </c>
      <c r="AV106" s="13" t="s">
        <v>83</v>
      </c>
      <c r="AW106" s="13" t="s">
        <v>39</v>
      </c>
      <c r="AX106" s="13" t="s">
        <v>77</v>
      </c>
      <c r="AY106" s="236" t="s">
        <v>129</v>
      </c>
    </row>
    <row r="107" s="14" customFormat="1">
      <c r="A107" s="14"/>
      <c r="B107" s="237"/>
      <c r="C107" s="238"/>
      <c r="D107" s="228" t="s">
        <v>139</v>
      </c>
      <c r="E107" s="239" t="s">
        <v>32</v>
      </c>
      <c r="F107" s="240" t="s">
        <v>277</v>
      </c>
      <c r="G107" s="238"/>
      <c r="H107" s="241">
        <v>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139</v>
      </c>
      <c r="AU107" s="247" t="s">
        <v>85</v>
      </c>
      <c r="AV107" s="14" t="s">
        <v>85</v>
      </c>
      <c r="AW107" s="14" t="s">
        <v>39</v>
      </c>
      <c r="AX107" s="14" t="s">
        <v>77</v>
      </c>
      <c r="AY107" s="247" t="s">
        <v>129</v>
      </c>
    </row>
    <row r="108" s="14" customFormat="1">
      <c r="A108" s="14"/>
      <c r="B108" s="237"/>
      <c r="C108" s="238"/>
      <c r="D108" s="228" t="s">
        <v>139</v>
      </c>
      <c r="E108" s="239" t="s">
        <v>32</v>
      </c>
      <c r="F108" s="240" t="s">
        <v>278</v>
      </c>
      <c r="G108" s="238"/>
      <c r="H108" s="241">
        <v>28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139</v>
      </c>
      <c r="AU108" s="247" t="s">
        <v>85</v>
      </c>
      <c r="AV108" s="14" t="s">
        <v>85</v>
      </c>
      <c r="AW108" s="14" t="s">
        <v>39</v>
      </c>
      <c r="AX108" s="14" t="s">
        <v>77</v>
      </c>
      <c r="AY108" s="247" t="s">
        <v>129</v>
      </c>
    </row>
    <row r="109" s="14" customFormat="1">
      <c r="A109" s="14"/>
      <c r="B109" s="237"/>
      <c r="C109" s="238"/>
      <c r="D109" s="228" t="s">
        <v>139</v>
      </c>
      <c r="E109" s="239" t="s">
        <v>32</v>
      </c>
      <c r="F109" s="240" t="s">
        <v>279</v>
      </c>
      <c r="G109" s="238"/>
      <c r="H109" s="241">
        <v>138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139</v>
      </c>
      <c r="AU109" s="247" t="s">
        <v>85</v>
      </c>
      <c r="AV109" s="14" t="s">
        <v>85</v>
      </c>
      <c r="AW109" s="14" t="s">
        <v>39</v>
      </c>
      <c r="AX109" s="14" t="s">
        <v>77</v>
      </c>
      <c r="AY109" s="247" t="s">
        <v>129</v>
      </c>
    </row>
    <row r="110" s="15" customFormat="1">
      <c r="A110" s="15"/>
      <c r="B110" s="248"/>
      <c r="C110" s="249"/>
      <c r="D110" s="228" t="s">
        <v>139</v>
      </c>
      <c r="E110" s="250" t="s">
        <v>32</v>
      </c>
      <c r="F110" s="251" t="s">
        <v>142</v>
      </c>
      <c r="G110" s="249"/>
      <c r="H110" s="252">
        <v>167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139</v>
      </c>
      <c r="AU110" s="258" t="s">
        <v>85</v>
      </c>
      <c r="AV110" s="15" t="s">
        <v>128</v>
      </c>
      <c r="AW110" s="15" t="s">
        <v>39</v>
      </c>
      <c r="AX110" s="15" t="s">
        <v>83</v>
      </c>
      <c r="AY110" s="258" t="s">
        <v>129</v>
      </c>
    </row>
    <row r="111" s="2" customFormat="1" ht="33" customHeight="1">
      <c r="A111" s="39"/>
      <c r="B111" s="40"/>
      <c r="C111" s="213" t="s">
        <v>151</v>
      </c>
      <c r="D111" s="213" t="s">
        <v>132</v>
      </c>
      <c r="E111" s="214" t="s">
        <v>280</v>
      </c>
      <c r="F111" s="215" t="s">
        <v>281</v>
      </c>
      <c r="G111" s="216" t="s">
        <v>135</v>
      </c>
      <c r="H111" s="217">
        <v>65</v>
      </c>
      <c r="I111" s="218"/>
      <c r="J111" s="219">
        <f>ROUND(I111*H111,2)</f>
        <v>0</v>
      </c>
      <c r="K111" s="215" t="s">
        <v>136</v>
      </c>
      <c r="L111" s="45"/>
      <c r="M111" s="220" t="s">
        <v>32</v>
      </c>
      <c r="N111" s="221" t="s">
        <v>48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137</v>
      </c>
      <c r="AT111" s="224" t="s">
        <v>132</v>
      </c>
      <c r="AU111" s="224" t="s">
        <v>85</v>
      </c>
      <c r="AY111" s="17" t="s">
        <v>129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7" t="s">
        <v>83</v>
      </c>
      <c r="BK111" s="225">
        <f>ROUND(I111*H111,2)</f>
        <v>0</v>
      </c>
      <c r="BL111" s="17" t="s">
        <v>137</v>
      </c>
      <c r="BM111" s="224" t="s">
        <v>282</v>
      </c>
    </row>
    <row r="112" s="13" customFormat="1">
      <c r="A112" s="13"/>
      <c r="B112" s="226"/>
      <c r="C112" s="227"/>
      <c r="D112" s="228" t="s">
        <v>139</v>
      </c>
      <c r="E112" s="229" t="s">
        <v>32</v>
      </c>
      <c r="F112" s="230" t="s">
        <v>140</v>
      </c>
      <c r="G112" s="227"/>
      <c r="H112" s="229" t="s">
        <v>32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139</v>
      </c>
      <c r="AU112" s="236" t="s">
        <v>85</v>
      </c>
      <c r="AV112" s="13" t="s">
        <v>83</v>
      </c>
      <c r="AW112" s="13" t="s">
        <v>39</v>
      </c>
      <c r="AX112" s="13" t="s">
        <v>77</v>
      </c>
      <c r="AY112" s="236" t="s">
        <v>129</v>
      </c>
    </row>
    <row r="113" s="14" customFormat="1">
      <c r="A113" s="14"/>
      <c r="B113" s="237"/>
      <c r="C113" s="238"/>
      <c r="D113" s="228" t="s">
        <v>139</v>
      </c>
      <c r="E113" s="239" t="s">
        <v>32</v>
      </c>
      <c r="F113" s="240" t="s">
        <v>283</v>
      </c>
      <c r="G113" s="238"/>
      <c r="H113" s="241">
        <v>13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139</v>
      </c>
      <c r="AU113" s="247" t="s">
        <v>85</v>
      </c>
      <c r="AV113" s="14" t="s">
        <v>85</v>
      </c>
      <c r="AW113" s="14" t="s">
        <v>39</v>
      </c>
      <c r="AX113" s="14" t="s">
        <v>77</v>
      </c>
      <c r="AY113" s="247" t="s">
        <v>129</v>
      </c>
    </row>
    <row r="114" s="14" customFormat="1">
      <c r="A114" s="14"/>
      <c r="B114" s="237"/>
      <c r="C114" s="238"/>
      <c r="D114" s="228" t="s">
        <v>139</v>
      </c>
      <c r="E114" s="239" t="s">
        <v>32</v>
      </c>
      <c r="F114" s="240" t="s">
        <v>284</v>
      </c>
      <c r="G114" s="238"/>
      <c r="H114" s="241">
        <v>52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139</v>
      </c>
      <c r="AU114" s="247" t="s">
        <v>85</v>
      </c>
      <c r="AV114" s="14" t="s">
        <v>85</v>
      </c>
      <c r="AW114" s="14" t="s">
        <v>39</v>
      </c>
      <c r="AX114" s="14" t="s">
        <v>77</v>
      </c>
      <c r="AY114" s="247" t="s">
        <v>129</v>
      </c>
    </row>
    <row r="115" s="15" customFormat="1">
      <c r="A115" s="15"/>
      <c r="B115" s="248"/>
      <c r="C115" s="249"/>
      <c r="D115" s="228" t="s">
        <v>139</v>
      </c>
      <c r="E115" s="250" t="s">
        <v>32</v>
      </c>
      <c r="F115" s="251" t="s">
        <v>142</v>
      </c>
      <c r="G115" s="249"/>
      <c r="H115" s="252">
        <v>65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139</v>
      </c>
      <c r="AU115" s="258" t="s">
        <v>85</v>
      </c>
      <c r="AV115" s="15" t="s">
        <v>128</v>
      </c>
      <c r="AW115" s="15" t="s">
        <v>39</v>
      </c>
      <c r="AX115" s="15" t="s">
        <v>83</v>
      </c>
      <c r="AY115" s="258" t="s">
        <v>129</v>
      </c>
    </row>
    <row r="116" s="12" customFormat="1" ht="22.8" customHeight="1">
      <c r="A116" s="12"/>
      <c r="B116" s="197"/>
      <c r="C116" s="198"/>
      <c r="D116" s="199" t="s">
        <v>76</v>
      </c>
      <c r="E116" s="211" t="s">
        <v>285</v>
      </c>
      <c r="F116" s="211" t="s">
        <v>286</v>
      </c>
      <c r="G116" s="198"/>
      <c r="H116" s="198"/>
      <c r="I116" s="201"/>
      <c r="J116" s="212">
        <f>BK116</f>
        <v>0</v>
      </c>
      <c r="K116" s="198"/>
      <c r="L116" s="203"/>
      <c r="M116" s="204"/>
      <c r="N116" s="205"/>
      <c r="O116" s="205"/>
      <c r="P116" s="206">
        <f>SUM(P117:P120)</f>
        <v>0</v>
      </c>
      <c r="Q116" s="205"/>
      <c r="R116" s="206">
        <f>SUM(R117:R120)</f>
        <v>0</v>
      </c>
      <c r="S116" s="205"/>
      <c r="T116" s="207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8" t="s">
        <v>128</v>
      </c>
      <c r="AT116" s="209" t="s">
        <v>76</v>
      </c>
      <c r="AU116" s="209" t="s">
        <v>83</v>
      </c>
      <c r="AY116" s="208" t="s">
        <v>129</v>
      </c>
      <c r="BK116" s="210">
        <f>SUM(BK117:BK120)</f>
        <v>0</v>
      </c>
    </row>
    <row r="117" s="2" customFormat="1" ht="24.15" customHeight="1">
      <c r="A117" s="39"/>
      <c r="B117" s="40"/>
      <c r="C117" s="213" t="s">
        <v>128</v>
      </c>
      <c r="D117" s="213" t="s">
        <v>132</v>
      </c>
      <c r="E117" s="214" t="s">
        <v>287</v>
      </c>
      <c r="F117" s="215" t="s">
        <v>288</v>
      </c>
      <c r="G117" s="216" t="s">
        <v>135</v>
      </c>
      <c r="H117" s="217">
        <v>1</v>
      </c>
      <c r="I117" s="218"/>
      <c r="J117" s="219">
        <f>ROUND(I117*H117,2)</f>
        <v>0</v>
      </c>
      <c r="K117" s="215" t="s">
        <v>136</v>
      </c>
      <c r="L117" s="45"/>
      <c r="M117" s="220" t="s">
        <v>32</v>
      </c>
      <c r="N117" s="221" t="s">
        <v>48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137</v>
      </c>
      <c r="AT117" s="224" t="s">
        <v>132</v>
      </c>
      <c r="AU117" s="224" t="s">
        <v>85</v>
      </c>
      <c r="AY117" s="17" t="s">
        <v>129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7" t="s">
        <v>83</v>
      </c>
      <c r="BK117" s="225">
        <f>ROUND(I117*H117,2)</f>
        <v>0</v>
      </c>
      <c r="BL117" s="17" t="s">
        <v>137</v>
      </c>
      <c r="BM117" s="224" t="s">
        <v>289</v>
      </c>
    </row>
    <row r="118" s="13" customFormat="1">
      <c r="A118" s="13"/>
      <c r="B118" s="226"/>
      <c r="C118" s="227"/>
      <c r="D118" s="228" t="s">
        <v>139</v>
      </c>
      <c r="E118" s="229" t="s">
        <v>32</v>
      </c>
      <c r="F118" s="230" t="s">
        <v>140</v>
      </c>
      <c r="G118" s="227"/>
      <c r="H118" s="229" t="s">
        <v>32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139</v>
      </c>
      <c r="AU118" s="236" t="s">
        <v>85</v>
      </c>
      <c r="AV118" s="13" t="s">
        <v>83</v>
      </c>
      <c r="AW118" s="13" t="s">
        <v>39</v>
      </c>
      <c r="AX118" s="13" t="s">
        <v>77</v>
      </c>
      <c r="AY118" s="236" t="s">
        <v>129</v>
      </c>
    </row>
    <row r="119" s="14" customFormat="1">
      <c r="A119" s="14"/>
      <c r="B119" s="237"/>
      <c r="C119" s="238"/>
      <c r="D119" s="228" t="s">
        <v>139</v>
      </c>
      <c r="E119" s="239" t="s">
        <v>32</v>
      </c>
      <c r="F119" s="240" t="s">
        <v>290</v>
      </c>
      <c r="G119" s="238"/>
      <c r="H119" s="241">
        <v>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139</v>
      </c>
      <c r="AU119" s="247" t="s">
        <v>85</v>
      </c>
      <c r="AV119" s="14" t="s">
        <v>85</v>
      </c>
      <c r="AW119" s="14" t="s">
        <v>39</v>
      </c>
      <c r="AX119" s="14" t="s">
        <v>77</v>
      </c>
      <c r="AY119" s="247" t="s">
        <v>129</v>
      </c>
    </row>
    <row r="120" s="15" customFormat="1">
      <c r="A120" s="15"/>
      <c r="B120" s="248"/>
      <c r="C120" s="249"/>
      <c r="D120" s="228" t="s">
        <v>139</v>
      </c>
      <c r="E120" s="250" t="s">
        <v>32</v>
      </c>
      <c r="F120" s="251" t="s">
        <v>142</v>
      </c>
      <c r="G120" s="249"/>
      <c r="H120" s="252">
        <v>1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139</v>
      </c>
      <c r="AU120" s="258" t="s">
        <v>85</v>
      </c>
      <c r="AV120" s="15" t="s">
        <v>128</v>
      </c>
      <c r="AW120" s="15" t="s">
        <v>39</v>
      </c>
      <c r="AX120" s="15" t="s">
        <v>83</v>
      </c>
      <c r="AY120" s="258" t="s">
        <v>129</v>
      </c>
    </row>
    <row r="121" s="12" customFormat="1" ht="22.8" customHeight="1">
      <c r="A121" s="12"/>
      <c r="B121" s="197"/>
      <c r="C121" s="198"/>
      <c r="D121" s="199" t="s">
        <v>76</v>
      </c>
      <c r="E121" s="211" t="s">
        <v>149</v>
      </c>
      <c r="F121" s="211" t="s">
        <v>150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SUM(P122:P161)</f>
        <v>0</v>
      </c>
      <c r="Q121" s="205"/>
      <c r="R121" s="206">
        <f>SUM(R122:R161)</f>
        <v>0</v>
      </c>
      <c r="S121" s="205"/>
      <c r="T121" s="207">
        <f>SUM(T122:T161)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128</v>
      </c>
      <c r="AT121" s="209" t="s">
        <v>76</v>
      </c>
      <c r="AU121" s="209" t="s">
        <v>83</v>
      </c>
      <c r="AY121" s="208" t="s">
        <v>129</v>
      </c>
      <c r="BK121" s="210">
        <f>SUM(BK122:BK161)</f>
        <v>0</v>
      </c>
    </row>
    <row r="122" s="2" customFormat="1" ht="24.15" customHeight="1">
      <c r="A122" s="39"/>
      <c r="B122" s="40"/>
      <c r="C122" s="213" t="s">
        <v>160</v>
      </c>
      <c r="D122" s="213" t="s">
        <v>132</v>
      </c>
      <c r="E122" s="214" t="s">
        <v>291</v>
      </c>
      <c r="F122" s="215" t="s">
        <v>292</v>
      </c>
      <c r="G122" s="216" t="s">
        <v>135</v>
      </c>
      <c r="H122" s="217">
        <v>3</v>
      </c>
      <c r="I122" s="218"/>
      <c r="J122" s="219">
        <f>ROUND(I122*H122,2)</f>
        <v>0</v>
      </c>
      <c r="K122" s="215" t="s">
        <v>136</v>
      </c>
      <c r="L122" s="45"/>
      <c r="M122" s="220" t="s">
        <v>32</v>
      </c>
      <c r="N122" s="221" t="s">
        <v>48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137</v>
      </c>
      <c r="AT122" s="224" t="s">
        <v>132</v>
      </c>
      <c r="AU122" s="224" t="s">
        <v>85</v>
      </c>
      <c r="AY122" s="17" t="s">
        <v>129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83</v>
      </c>
      <c r="BK122" s="225">
        <f>ROUND(I122*H122,2)</f>
        <v>0</v>
      </c>
      <c r="BL122" s="17" t="s">
        <v>137</v>
      </c>
      <c r="BM122" s="224" t="s">
        <v>293</v>
      </c>
    </row>
    <row r="123" s="13" customFormat="1">
      <c r="A123" s="13"/>
      <c r="B123" s="226"/>
      <c r="C123" s="227"/>
      <c r="D123" s="228" t="s">
        <v>139</v>
      </c>
      <c r="E123" s="229" t="s">
        <v>32</v>
      </c>
      <c r="F123" s="230" t="s">
        <v>140</v>
      </c>
      <c r="G123" s="227"/>
      <c r="H123" s="229" t="s">
        <v>32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139</v>
      </c>
      <c r="AU123" s="236" t="s">
        <v>85</v>
      </c>
      <c r="AV123" s="13" t="s">
        <v>83</v>
      </c>
      <c r="AW123" s="13" t="s">
        <v>39</v>
      </c>
      <c r="AX123" s="13" t="s">
        <v>77</v>
      </c>
      <c r="AY123" s="236" t="s">
        <v>129</v>
      </c>
    </row>
    <row r="124" s="14" customFormat="1">
      <c r="A124" s="14"/>
      <c r="B124" s="237"/>
      <c r="C124" s="238"/>
      <c r="D124" s="228" t="s">
        <v>139</v>
      </c>
      <c r="E124" s="239" t="s">
        <v>32</v>
      </c>
      <c r="F124" s="240" t="s">
        <v>294</v>
      </c>
      <c r="G124" s="238"/>
      <c r="H124" s="241">
        <v>3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139</v>
      </c>
      <c r="AU124" s="247" t="s">
        <v>85</v>
      </c>
      <c r="AV124" s="14" t="s">
        <v>85</v>
      </c>
      <c r="AW124" s="14" t="s">
        <v>39</v>
      </c>
      <c r="AX124" s="14" t="s">
        <v>77</v>
      </c>
      <c r="AY124" s="247" t="s">
        <v>129</v>
      </c>
    </row>
    <row r="125" s="15" customFormat="1">
      <c r="A125" s="15"/>
      <c r="B125" s="248"/>
      <c r="C125" s="249"/>
      <c r="D125" s="228" t="s">
        <v>139</v>
      </c>
      <c r="E125" s="250" t="s">
        <v>32</v>
      </c>
      <c r="F125" s="251" t="s">
        <v>142</v>
      </c>
      <c r="G125" s="249"/>
      <c r="H125" s="252">
        <v>3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139</v>
      </c>
      <c r="AU125" s="258" t="s">
        <v>85</v>
      </c>
      <c r="AV125" s="15" t="s">
        <v>128</v>
      </c>
      <c r="AW125" s="15" t="s">
        <v>39</v>
      </c>
      <c r="AX125" s="15" t="s">
        <v>83</v>
      </c>
      <c r="AY125" s="258" t="s">
        <v>129</v>
      </c>
    </row>
    <row r="126" s="2" customFormat="1" ht="24.15" customHeight="1">
      <c r="A126" s="39"/>
      <c r="B126" s="40"/>
      <c r="C126" s="213" t="s">
        <v>165</v>
      </c>
      <c r="D126" s="213" t="s">
        <v>132</v>
      </c>
      <c r="E126" s="214" t="s">
        <v>152</v>
      </c>
      <c r="F126" s="215" t="s">
        <v>153</v>
      </c>
      <c r="G126" s="216" t="s">
        <v>135</v>
      </c>
      <c r="H126" s="217">
        <v>4</v>
      </c>
      <c r="I126" s="218"/>
      <c r="J126" s="219">
        <f>ROUND(I126*H126,2)</f>
        <v>0</v>
      </c>
      <c r="K126" s="215" t="s">
        <v>136</v>
      </c>
      <c r="L126" s="45"/>
      <c r="M126" s="220" t="s">
        <v>32</v>
      </c>
      <c r="N126" s="221" t="s">
        <v>48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137</v>
      </c>
      <c r="AT126" s="224" t="s">
        <v>132</v>
      </c>
      <c r="AU126" s="224" t="s">
        <v>85</v>
      </c>
      <c r="AY126" s="17" t="s">
        <v>129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83</v>
      </c>
      <c r="BK126" s="225">
        <f>ROUND(I126*H126,2)</f>
        <v>0</v>
      </c>
      <c r="BL126" s="17" t="s">
        <v>137</v>
      </c>
      <c r="BM126" s="224" t="s">
        <v>295</v>
      </c>
    </row>
    <row r="127" s="13" customFormat="1">
      <c r="A127" s="13"/>
      <c r="B127" s="226"/>
      <c r="C127" s="227"/>
      <c r="D127" s="228" t="s">
        <v>139</v>
      </c>
      <c r="E127" s="229" t="s">
        <v>32</v>
      </c>
      <c r="F127" s="230" t="s">
        <v>140</v>
      </c>
      <c r="G127" s="227"/>
      <c r="H127" s="229" t="s">
        <v>32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139</v>
      </c>
      <c r="AU127" s="236" t="s">
        <v>85</v>
      </c>
      <c r="AV127" s="13" t="s">
        <v>83</v>
      </c>
      <c r="AW127" s="13" t="s">
        <v>39</v>
      </c>
      <c r="AX127" s="13" t="s">
        <v>77</v>
      </c>
      <c r="AY127" s="236" t="s">
        <v>129</v>
      </c>
    </row>
    <row r="128" s="14" customFormat="1">
      <c r="A128" s="14"/>
      <c r="B128" s="237"/>
      <c r="C128" s="238"/>
      <c r="D128" s="228" t="s">
        <v>139</v>
      </c>
      <c r="E128" s="239" t="s">
        <v>32</v>
      </c>
      <c r="F128" s="240" t="s">
        <v>296</v>
      </c>
      <c r="G128" s="238"/>
      <c r="H128" s="241">
        <v>4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139</v>
      </c>
      <c r="AU128" s="247" t="s">
        <v>85</v>
      </c>
      <c r="AV128" s="14" t="s">
        <v>85</v>
      </c>
      <c r="AW128" s="14" t="s">
        <v>39</v>
      </c>
      <c r="AX128" s="14" t="s">
        <v>77</v>
      </c>
      <c r="AY128" s="247" t="s">
        <v>129</v>
      </c>
    </row>
    <row r="129" s="15" customFormat="1">
      <c r="A129" s="15"/>
      <c r="B129" s="248"/>
      <c r="C129" s="249"/>
      <c r="D129" s="228" t="s">
        <v>139</v>
      </c>
      <c r="E129" s="250" t="s">
        <v>32</v>
      </c>
      <c r="F129" s="251" t="s">
        <v>142</v>
      </c>
      <c r="G129" s="249"/>
      <c r="H129" s="252">
        <v>4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139</v>
      </c>
      <c r="AU129" s="258" t="s">
        <v>85</v>
      </c>
      <c r="AV129" s="15" t="s">
        <v>128</v>
      </c>
      <c r="AW129" s="15" t="s">
        <v>39</v>
      </c>
      <c r="AX129" s="15" t="s">
        <v>83</v>
      </c>
      <c r="AY129" s="258" t="s">
        <v>129</v>
      </c>
    </row>
    <row r="130" s="2" customFormat="1" ht="24.15" customHeight="1">
      <c r="A130" s="39"/>
      <c r="B130" s="40"/>
      <c r="C130" s="213" t="s">
        <v>170</v>
      </c>
      <c r="D130" s="213" t="s">
        <v>132</v>
      </c>
      <c r="E130" s="214" t="s">
        <v>156</v>
      </c>
      <c r="F130" s="215" t="s">
        <v>157</v>
      </c>
      <c r="G130" s="216" t="s">
        <v>135</v>
      </c>
      <c r="H130" s="217">
        <v>24</v>
      </c>
      <c r="I130" s="218"/>
      <c r="J130" s="219">
        <f>ROUND(I130*H130,2)</f>
        <v>0</v>
      </c>
      <c r="K130" s="215" t="s">
        <v>136</v>
      </c>
      <c r="L130" s="45"/>
      <c r="M130" s="220" t="s">
        <v>32</v>
      </c>
      <c r="N130" s="221" t="s">
        <v>48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137</v>
      </c>
      <c r="AT130" s="224" t="s">
        <v>132</v>
      </c>
      <c r="AU130" s="224" t="s">
        <v>85</v>
      </c>
      <c r="AY130" s="17" t="s">
        <v>129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83</v>
      </c>
      <c r="BK130" s="225">
        <f>ROUND(I130*H130,2)</f>
        <v>0</v>
      </c>
      <c r="BL130" s="17" t="s">
        <v>137</v>
      </c>
      <c r="BM130" s="224" t="s">
        <v>297</v>
      </c>
    </row>
    <row r="131" s="13" customFormat="1">
      <c r="A131" s="13"/>
      <c r="B131" s="226"/>
      <c r="C131" s="227"/>
      <c r="D131" s="228" t="s">
        <v>139</v>
      </c>
      <c r="E131" s="229" t="s">
        <v>32</v>
      </c>
      <c r="F131" s="230" t="s">
        <v>140</v>
      </c>
      <c r="G131" s="227"/>
      <c r="H131" s="229" t="s">
        <v>32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139</v>
      </c>
      <c r="AU131" s="236" t="s">
        <v>85</v>
      </c>
      <c r="AV131" s="13" t="s">
        <v>83</v>
      </c>
      <c r="AW131" s="13" t="s">
        <v>39</v>
      </c>
      <c r="AX131" s="13" t="s">
        <v>77</v>
      </c>
      <c r="AY131" s="236" t="s">
        <v>129</v>
      </c>
    </row>
    <row r="132" s="14" customFormat="1">
      <c r="A132" s="14"/>
      <c r="B132" s="237"/>
      <c r="C132" s="238"/>
      <c r="D132" s="228" t="s">
        <v>139</v>
      </c>
      <c r="E132" s="239" t="s">
        <v>32</v>
      </c>
      <c r="F132" s="240" t="s">
        <v>298</v>
      </c>
      <c r="G132" s="238"/>
      <c r="H132" s="241">
        <v>24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139</v>
      </c>
      <c r="AU132" s="247" t="s">
        <v>85</v>
      </c>
      <c r="AV132" s="14" t="s">
        <v>85</v>
      </c>
      <c r="AW132" s="14" t="s">
        <v>39</v>
      </c>
      <c r="AX132" s="14" t="s">
        <v>77</v>
      </c>
      <c r="AY132" s="247" t="s">
        <v>129</v>
      </c>
    </row>
    <row r="133" s="15" customFormat="1">
      <c r="A133" s="15"/>
      <c r="B133" s="248"/>
      <c r="C133" s="249"/>
      <c r="D133" s="228" t="s">
        <v>139</v>
      </c>
      <c r="E133" s="250" t="s">
        <v>32</v>
      </c>
      <c r="F133" s="251" t="s">
        <v>142</v>
      </c>
      <c r="G133" s="249"/>
      <c r="H133" s="252">
        <v>24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139</v>
      </c>
      <c r="AU133" s="258" t="s">
        <v>85</v>
      </c>
      <c r="AV133" s="15" t="s">
        <v>128</v>
      </c>
      <c r="AW133" s="15" t="s">
        <v>39</v>
      </c>
      <c r="AX133" s="15" t="s">
        <v>83</v>
      </c>
      <c r="AY133" s="258" t="s">
        <v>129</v>
      </c>
    </row>
    <row r="134" s="2" customFormat="1" ht="24.15" customHeight="1">
      <c r="A134" s="39"/>
      <c r="B134" s="40"/>
      <c r="C134" s="213" t="s">
        <v>175</v>
      </c>
      <c r="D134" s="213" t="s">
        <v>132</v>
      </c>
      <c r="E134" s="214" t="s">
        <v>161</v>
      </c>
      <c r="F134" s="215" t="s">
        <v>162</v>
      </c>
      <c r="G134" s="216" t="s">
        <v>135</v>
      </c>
      <c r="H134" s="217">
        <v>10</v>
      </c>
      <c r="I134" s="218"/>
      <c r="J134" s="219">
        <f>ROUND(I134*H134,2)</f>
        <v>0</v>
      </c>
      <c r="K134" s="215" t="s">
        <v>136</v>
      </c>
      <c r="L134" s="45"/>
      <c r="M134" s="220" t="s">
        <v>32</v>
      </c>
      <c r="N134" s="221" t="s">
        <v>48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137</v>
      </c>
      <c r="AT134" s="224" t="s">
        <v>132</v>
      </c>
      <c r="AU134" s="224" t="s">
        <v>85</v>
      </c>
      <c r="AY134" s="17" t="s">
        <v>129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83</v>
      </c>
      <c r="BK134" s="225">
        <f>ROUND(I134*H134,2)</f>
        <v>0</v>
      </c>
      <c r="BL134" s="17" t="s">
        <v>137</v>
      </c>
      <c r="BM134" s="224" t="s">
        <v>163</v>
      </c>
    </row>
    <row r="135" s="13" customFormat="1">
      <c r="A135" s="13"/>
      <c r="B135" s="226"/>
      <c r="C135" s="227"/>
      <c r="D135" s="228" t="s">
        <v>139</v>
      </c>
      <c r="E135" s="229" t="s">
        <v>32</v>
      </c>
      <c r="F135" s="230" t="s">
        <v>140</v>
      </c>
      <c r="G135" s="227"/>
      <c r="H135" s="229" t="s">
        <v>32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139</v>
      </c>
      <c r="AU135" s="236" t="s">
        <v>85</v>
      </c>
      <c r="AV135" s="13" t="s">
        <v>83</v>
      </c>
      <c r="AW135" s="13" t="s">
        <v>39</v>
      </c>
      <c r="AX135" s="13" t="s">
        <v>77</v>
      </c>
      <c r="AY135" s="236" t="s">
        <v>129</v>
      </c>
    </row>
    <row r="136" s="14" customFormat="1">
      <c r="A136" s="14"/>
      <c r="B136" s="237"/>
      <c r="C136" s="238"/>
      <c r="D136" s="228" t="s">
        <v>139</v>
      </c>
      <c r="E136" s="239" t="s">
        <v>32</v>
      </c>
      <c r="F136" s="240" t="s">
        <v>299</v>
      </c>
      <c r="G136" s="238"/>
      <c r="H136" s="241">
        <v>10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139</v>
      </c>
      <c r="AU136" s="247" t="s">
        <v>85</v>
      </c>
      <c r="AV136" s="14" t="s">
        <v>85</v>
      </c>
      <c r="AW136" s="14" t="s">
        <v>39</v>
      </c>
      <c r="AX136" s="14" t="s">
        <v>77</v>
      </c>
      <c r="AY136" s="247" t="s">
        <v>129</v>
      </c>
    </row>
    <row r="137" s="15" customFormat="1">
      <c r="A137" s="15"/>
      <c r="B137" s="248"/>
      <c r="C137" s="249"/>
      <c r="D137" s="228" t="s">
        <v>139</v>
      </c>
      <c r="E137" s="250" t="s">
        <v>32</v>
      </c>
      <c r="F137" s="251" t="s">
        <v>142</v>
      </c>
      <c r="G137" s="249"/>
      <c r="H137" s="252">
        <v>10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139</v>
      </c>
      <c r="AU137" s="258" t="s">
        <v>85</v>
      </c>
      <c r="AV137" s="15" t="s">
        <v>128</v>
      </c>
      <c r="AW137" s="15" t="s">
        <v>39</v>
      </c>
      <c r="AX137" s="15" t="s">
        <v>83</v>
      </c>
      <c r="AY137" s="258" t="s">
        <v>129</v>
      </c>
    </row>
    <row r="138" s="2" customFormat="1" ht="24.15" customHeight="1">
      <c r="A138" s="39"/>
      <c r="B138" s="40"/>
      <c r="C138" s="213" t="s">
        <v>180</v>
      </c>
      <c r="D138" s="213" t="s">
        <v>132</v>
      </c>
      <c r="E138" s="214" t="s">
        <v>300</v>
      </c>
      <c r="F138" s="215" t="s">
        <v>301</v>
      </c>
      <c r="G138" s="216" t="s">
        <v>135</v>
      </c>
      <c r="H138" s="217">
        <v>3</v>
      </c>
      <c r="I138" s="218"/>
      <c r="J138" s="219">
        <f>ROUND(I138*H138,2)</f>
        <v>0</v>
      </c>
      <c r="K138" s="215" t="s">
        <v>136</v>
      </c>
      <c r="L138" s="45"/>
      <c r="M138" s="220" t="s">
        <v>32</v>
      </c>
      <c r="N138" s="221" t="s">
        <v>48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137</v>
      </c>
      <c r="AT138" s="224" t="s">
        <v>132</v>
      </c>
      <c r="AU138" s="224" t="s">
        <v>85</v>
      </c>
      <c r="AY138" s="17" t="s">
        <v>129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83</v>
      </c>
      <c r="BK138" s="225">
        <f>ROUND(I138*H138,2)</f>
        <v>0</v>
      </c>
      <c r="BL138" s="17" t="s">
        <v>137</v>
      </c>
      <c r="BM138" s="224" t="s">
        <v>302</v>
      </c>
    </row>
    <row r="139" s="13" customFormat="1">
      <c r="A139" s="13"/>
      <c r="B139" s="226"/>
      <c r="C139" s="227"/>
      <c r="D139" s="228" t="s">
        <v>139</v>
      </c>
      <c r="E139" s="229" t="s">
        <v>32</v>
      </c>
      <c r="F139" s="230" t="s">
        <v>140</v>
      </c>
      <c r="G139" s="227"/>
      <c r="H139" s="229" t="s">
        <v>32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139</v>
      </c>
      <c r="AU139" s="236" t="s">
        <v>85</v>
      </c>
      <c r="AV139" s="13" t="s">
        <v>83</v>
      </c>
      <c r="AW139" s="13" t="s">
        <v>39</v>
      </c>
      <c r="AX139" s="13" t="s">
        <v>77</v>
      </c>
      <c r="AY139" s="236" t="s">
        <v>129</v>
      </c>
    </row>
    <row r="140" s="14" customFormat="1">
      <c r="A140" s="14"/>
      <c r="B140" s="237"/>
      <c r="C140" s="238"/>
      <c r="D140" s="228" t="s">
        <v>139</v>
      </c>
      <c r="E140" s="239" t="s">
        <v>32</v>
      </c>
      <c r="F140" s="240" t="s">
        <v>303</v>
      </c>
      <c r="G140" s="238"/>
      <c r="H140" s="241">
        <v>3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139</v>
      </c>
      <c r="AU140" s="247" t="s">
        <v>85</v>
      </c>
      <c r="AV140" s="14" t="s">
        <v>85</v>
      </c>
      <c r="AW140" s="14" t="s">
        <v>39</v>
      </c>
      <c r="AX140" s="14" t="s">
        <v>77</v>
      </c>
      <c r="AY140" s="247" t="s">
        <v>129</v>
      </c>
    </row>
    <row r="141" s="15" customFormat="1">
      <c r="A141" s="15"/>
      <c r="B141" s="248"/>
      <c r="C141" s="249"/>
      <c r="D141" s="228" t="s">
        <v>139</v>
      </c>
      <c r="E141" s="250" t="s">
        <v>32</v>
      </c>
      <c r="F141" s="251" t="s">
        <v>142</v>
      </c>
      <c r="G141" s="249"/>
      <c r="H141" s="252">
        <v>3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8" t="s">
        <v>139</v>
      </c>
      <c r="AU141" s="258" t="s">
        <v>85</v>
      </c>
      <c r="AV141" s="15" t="s">
        <v>128</v>
      </c>
      <c r="AW141" s="15" t="s">
        <v>39</v>
      </c>
      <c r="AX141" s="15" t="s">
        <v>83</v>
      </c>
      <c r="AY141" s="258" t="s">
        <v>129</v>
      </c>
    </row>
    <row r="142" s="2" customFormat="1" ht="24.15" customHeight="1">
      <c r="A142" s="39"/>
      <c r="B142" s="40"/>
      <c r="C142" s="213" t="s">
        <v>187</v>
      </c>
      <c r="D142" s="213" t="s">
        <v>132</v>
      </c>
      <c r="E142" s="214" t="s">
        <v>171</v>
      </c>
      <c r="F142" s="215" t="s">
        <v>172</v>
      </c>
      <c r="G142" s="216" t="s">
        <v>135</v>
      </c>
      <c r="H142" s="217">
        <v>5</v>
      </c>
      <c r="I142" s="218"/>
      <c r="J142" s="219">
        <f>ROUND(I142*H142,2)</f>
        <v>0</v>
      </c>
      <c r="K142" s="215" t="s">
        <v>136</v>
      </c>
      <c r="L142" s="45"/>
      <c r="M142" s="220" t="s">
        <v>32</v>
      </c>
      <c r="N142" s="221" t="s">
        <v>48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137</v>
      </c>
      <c r="AT142" s="224" t="s">
        <v>132</v>
      </c>
      <c r="AU142" s="224" t="s">
        <v>85</v>
      </c>
      <c r="AY142" s="17" t="s">
        <v>129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83</v>
      </c>
      <c r="BK142" s="225">
        <f>ROUND(I142*H142,2)</f>
        <v>0</v>
      </c>
      <c r="BL142" s="17" t="s">
        <v>137</v>
      </c>
      <c r="BM142" s="224" t="s">
        <v>304</v>
      </c>
    </row>
    <row r="143" s="13" customFormat="1">
      <c r="A143" s="13"/>
      <c r="B143" s="226"/>
      <c r="C143" s="227"/>
      <c r="D143" s="228" t="s">
        <v>139</v>
      </c>
      <c r="E143" s="229" t="s">
        <v>32</v>
      </c>
      <c r="F143" s="230" t="s">
        <v>140</v>
      </c>
      <c r="G143" s="227"/>
      <c r="H143" s="229" t="s">
        <v>32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139</v>
      </c>
      <c r="AU143" s="236" t="s">
        <v>85</v>
      </c>
      <c r="AV143" s="13" t="s">
        <v>83</v>
      </c>
      <c r="AW143" s="13" t="s">
        <v>39</v>
      </c>
      <c r="AX143" s="13" t="s">
        <v>77</v>
      </c>
      <c r="AY143" s="236" t="s">
        <v>129</v>
      </c>
    </row>
    <row r="144" s="14" customFormat="1">
      <c r="A144" s="14"/>
      <c r="B144" s="237"/>
      <c r="C144" s="238"/>
      <c r="D144" s="228" t="s">
        <v>139</v>
      </c>
      <c r="E144" s="239" t="s">
        <v>32</v>
      </c>
      <c r="F144" s="240" t="s">
        <v>305</v>
      </c>
      <c r="G144" s="238"/>
      <c r="H144" s="241">
        <v>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139</v>
      </c>
      <c r="AU144" s="247" t="s">
        <v>85</v>
      </c>
      <c r="AV144" s="14" t="s">
        <v>85</v>
      </c>
      <c r="AW144" s="14" t="s">
        <v>39</v>
      </c>
      <c r="AX144" s="14" t="s">
        <v>77</v>
      </c>
      <c r="AY144" s="247" t="s">
        <v>129</v>
      </c>
    </row>
    <row r="145" s="15" customFormat="1">
      <c r="A145" s="15"/>
      <c r="B145" s="248"/>
      <c r="C145" s="249"/>
      <c r="D145" s="228" t="s">
        <v>139</v>
      </c>
      <c r="E145" s="250" t="s">
        <v>32</v>
      </c>
      <c r="F145" s="251" t="s">
        <v>142</v>
      </c>
      <c r="G145" s="249"/>
      <c r="H145" s="252">
        <v>5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139</v>
      </c>
      <c r="AU145" s="258" t="s">
        <v>85</v>
      </c>
      <c r="AV145" s="15" t="s">
        <v>128</v>
      </c>
      <c r="AW145" s="15" t="s">
        <v>39</v>
      </c>
      <c r="AX145" s="15" t="s">
        <v>83</v>
      </c>
      <c r="AY145" s="258" t="s">
        <v>129</v>
      </c>
    </row>
    <row r="146" s="2" customFormat="1" ht="24.15" customHeight="1">
      <c r="A146" s="39"/>
      <c r="B146" s="40"/>
      <c r="C146" s="213" t="s">
        <v>194</v>
      </c>
      <c r="D146" s="213" t="s">
        <v>132</v>
      </c>
      <c r="E146" s="214" t="s">
        <v>306</v>
      </c>
      <c r="F146" s="215" t="s">
        <v>307</v>
      </c>
      <c r="G146" s="216" t="s">
        <v>135</v>
      </c>
      <c r="H146" s="217">
        <v>2</v>
      </c>
      <c r="I146" s="218"/>
      <c r="J146" s="219">
        <f>ROUND(I146*H146,2)</f>
        <v>0</v>
      </c>
      <c r="K146" s="215" t="s">
        <v>136</v>
      </c>
      <c r="L146" s="45"/>
      <c r="M146" s="220" t="s">
        <v>32</v>
      </c>
      <c r="N146" s="221" t="s">
        <v>48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137</v>
      </c>
      <c r="AT146" s="224" t="s">
        <v>132</v>
      </c>
      <c r="AU146" s="224" t="s">
        <v>85</v>
      </c>
      <c r="AY146" s="17" t="s">
        <v>129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83</v>
      </c>
      <c r="BK146" s="225">
        <f>ROUND(I146*H146,2)</f>
        <v>0</v>
      </c>
      <c r="BL146" s="17" t="s">
        <v>137</v>
      </c>
      <c r="BM146" s="224" t="s">
        <v>308</v>
      </c>
    </row>
    <row r="147" s="13" customFormat="1">
      <c r="A147" s="13"/>
      <c r="B147" s="226"/>
      <c r="C147" s="227"/>
      <c r="D147" s="228" t="s">
        <v>139</v>
      </c>
      <c r="E147" s="229" t="s">
        <v>32</v>
      </c>
      <c r="F147" s="230" t="s">
        <v>140</v>
      </c>
      <c r="G147" s="227"/>
      <c r="H147" s="229" t="s">
        <v>32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139</v>
      </c>
      <c r="AU147" s="236" t="s">
        <v>85</v>
      </c>
      <c r="AV147" s="13" t="s">
        <v>83</v>
      </c>
      <c r="AW147" s="13" t="s">
        <v>39</v>
      </c>
      <c r="AX147" s="13" t="s">
        <v>77</v>
      </c>
      <c r="AY147" s="236" t="s">
        <v>129</v>
      </c>
    </row>
    <row r="148" s="14" customFormat="1">
      <c r="A148" s="14"/>
      <c r="B148" s="237"/>
      <c r="C148" s="238"/>
      <c r="D148" s="228" t="s">
        <v>139</v>
      </c>
      <c r="E148" s="239" t="s">
        <v>32</v>
      </c>
      <c r="F148" s="240" t="s">
        <v>309</v>
      </c>
      <c r="G148" s="238"/>
      <c r="H148" s="241">
        <v>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139</v>
      </c>
      <c r="AU148" s="247" t="s">
        <v>85</v>
      </c>
      <c r="AV148" s="14" t="s">
        <v>85</v>
      </c>
      <c r="AW148" s="14" t="s">
        <v>39</v>
      </c>
      <c r="AX148" s="14" t="s">
        <v>77</v>
      </c>
      <c r="AY148" s="247" t="s">
        <v>129</v>
      </c>
    </row>
    <row r="149" s="15" customFormat="1">
      <c r="A149" s="15"/>
      <c r="B149" s="248"/>
      <c r="C149" s="249"/>
      <c r="D149" s="228" t="s">
        <v>139</v>
      </c>
      <c r="E149" s="250" t="s">
        <v>32</v>
      </c>
      <c r="F149" s="251" t="s">
        <v>142</v>
      </c>
      <c r="G149" s="249"/>
      <c r="H149" s="252">
        <v>2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139</v>
      </c>
      <c r="AU149" s="258" t="s">
        <v>85</v>
      </c>
      <c r="AV149" s="15" t="s">
        <v>128</v>
      </c>
      <c r="AW149" s="15" t="s">
        <v>39</v>
      </c>
      <c r="AX149" s="15" t="s">
        <v>83</v>
      </c>
      <c r="AY149" s="258" t="s">
        <v>129</v>
      </c>
    </row>
    <row r="150" s="2" customFormat="1" ht="24.15" customHeight="1">
      <c r="A150" s="39"/>
      <c r="B150" s="40"/>
      <c r="C150" s="213" t="s">
        <v>205</v>
      </c>
      <c r="D150" s="213" t="s">
        <v>132</v>
      </c>
      <c r="E150" s="214" t="s">
        <v>176</v>
      </c>
      <c r="F150" s="215" t="s">
        <v>177</v>
      </c>
      <c r="G150" s="216" t="s">
        <v>135</v>
      </c>
      <c r="H150" s="217">
        <v>12</v>
      </c>
      <c r="I150" s="218"/>
      <c r="J150" s="219">
        <f>ROUND(I150*H150,2)</f>
        <v>0</v>
      </c>
      <c r="K150" s="215" t="s">
        <v>136</v>
      </c>
      <c r="L150" s="45"/>
      <c r="M150" s="220" t="s">
        <v>32</v>
      </c>
      <c r="N150" s="221" t="s">
        <v>48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137</v>
      </c>
      <c r="AT150" s="224" t="s">
        <v>132</v>
      </c>
      <c r="AU150" s="224" t="s">
        <v>85</v>
      </c>
      <c r="AY150" s="17" t="s">
        <v>129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137</v>
      </c>
      <c r="BM150" s="224" t="s">
        <v>178</v>
      </c>
    </row>
    <row r="151" s="13" customFormat="1">
      <c r="A151" s="13"/>
      <c r="B151" s="226"/>
      <c r="C151" s="227"/>
      <c r="D151" s="228" t="s">
        <v>139</v>
      </c>
      <c r="E151" s="229" t="s">
        <v>32</v>
      </c>
      <c r="F151" s="230" t="s">
        <v>140</v>
      </c>
      <c r="G151" s="227"/>
      <c r="H151" s="229" t="s">
        <v>32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139</v>
      </c>
      <c r="AU151" s="236" t="s">
        <v>85</v>
      </c>
      <c r="AV151" s="13" t="s">
        <v>83</v>
      </c>
      <c r="AW151" s="13" t="s">
        <v>39</v>
      </c>
      <c r="AX151" s="13" t="s">
        <v>77</v>
      </c>
      <c r="AY151" s="236" t="s">
        <v>129</v>
      </c>
    </row>
    <row r="152" s="14" customFormat="1">
      <c r="A152" s="14"/>
      <c r="B152" s="237"/>
      <c r="C152" s="238"/>
      <c r="D152" s="228" t="s">
        <v>139</v>
      </c>
      <c r="E152" s="239" t="s">
        <v>32</v>
      </c>
      <c r="F152" s="240" t="s">
        <v>310</v>
      </c>
      <c r="G152" s="238"/>
      <c r="H152" s="241">
        <v>12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139</v>
      </c>
      <c r="AU152" s="247" t="s">
        <v>85</v>
      </c>
      <c r="AV152" s="14" t="s">
        <v>85</v>
      </c>
      <c r="AW152" s="14" t="s">
        <v>39</v>
      </c>
      <c r="AX152" s="14" t="s">
        <v>77</v>
      </c>
      <c r="AY152" s="247" t="s">
        <v>129</v>
      </c>
    </row>
    <row r="153" s="15" customFormat="1">
      <c r="A153" s="15"/>
      <c r="B153" s="248"/>
      <c r="C153" s="249"/>
      <c r="D153" s="228" t="s">
        <v>139</v>
      </c>
      <c r="E153" s="250" t="s">
        <v>32</v>
      </c>
      <c r="F153" s="251" t="s">
        <v>142</v>
      </c>
      <c r="G153" s="249"/>
      <c r="H153" s="252">
        <v>12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139</v>
      </c>
      <c r="AU153" s="258" t="s">
        <v>85</v>
      </c>
      <c r="AV153" s="15" t="s">
        <v>128</v>
      </c>
      <c r="AW153" s="15" t="s">
        <v>39</v>
      </c>
      <c r="AX153" s="15" t="s">
        <v>83</v>
      </c>
      <c r="AY153" s="258" t="s">
        <v>129</v>
      </c>
    </row>
    <row r="154" s="2" customFormat="1" ht="24.15" customHeight="1">
      <c r="A154" s="39"/>
      <c r="B154" s="40"/>
      <c r="C154" s="213" t="s">
        <v>214</v>
      </c>
      <c r="D154" s="213" t="s">
        <v>132</v>
      </c>
      <c r="E154" s="214" t="s">
        <v>181</v>
      </c>
      <c r="F154" s="215" t="s">
        <v>182</v>
      </c>
      <c r="G154" s="216" t="s">
        <v>135</v>
      </c>
      <c r="H154" s="217">
        <v>23</v>
      </c>
      <c r="I154" s="218"/>
      <c r="J154" s="219">
        <f>ROUND(I154*H154,2)</f>
        <v>0</v>
      </c>
      <c r="K154" s="215" t="s">
        <v>136</v>
      </c>
      <c r="L154" s="45"/>
      <c r="M154" s="220" t="s">
        <v>32</v>
      </c>
      <c r="N154" s="221" t="s">
        <v>48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137</v>
      </c>
      <c r="AT154" s="224" t="s">
        <v>132</v>
      </c>
      <c r="AU154" s="224" t="s">
        <v>85</v>
      </c>
      <c r="AY154" s="17" t="s">
        <v>129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83</v>
      </c>
      <c r="BK154" s="225">
        <f>ROUND(I154*H154,2)</f>
        <v>0</v>
      </c>
      <c r="BL154" s="17" t="s">
        <v>137</v>
      </c>
      <c r="BM154" s="224" t="s">
        <v>183</v>
      </c>
    </row>
    <row r="155" s="13" customFormat="1">
      <c r="A155" s="13"/>
      <c r="B155" s="226"/>
      <c r="C155" s="227"/>
      <c r="D155" s="228" t="s">
        <v>139</v>
      </c>
      <c r="E155" s="229" t="s">
        <v>32</v>
      </c>
      <c r="F155" s="230" t="s">
        <v>140</v>
      </c>
      <c r="G155" s="227"/>
      <c r="H155" s="229" t="s">
        <v>32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139</v>
      </c>
      <c r="AU155" s="236" t="s">
        <v>85</v>
      </c>
      <c r="AV155" s="13" t="s">
        <v>83</v>
      </c>
      <c r="AW155" s="13" t="s">
        <v>39</v>
      </c>
      <c r="AX155" s="13" t="s">
        <v>77</v>
      </c>
      <c r="AY155" s="236" t="s">
        <v>129</v>
      </c>
    </row>
    <row r="156" s="14" customFormat="1">
      <c r="A156" s="14"/>
      <c r="B156" s="237"/>
      <c r="C156" s="238"/>
      <c r="D156" s="228" t="s">
        <v>139</v>
      </c>
      <c r="E156" s="239" t="s">
        <v>32</v>
      </c>
      <c r="F156" s="240" t="s">
        <v>311</v>
      </c>
      <c r="G156" s="238"/>
      <c r="H156" s="241">
        <v>23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139</v>
      </c>
      <c r="AU156" s="247" t="s">
        <v>85</v>
      </c>
      <c r="AV156" s="14" t="s">
        <v>85</v>
      </c>
      <c r="AW156" s="14" t="s">
        <v>39</v>
      </c>
      <c r="AX156" s="14" t="s">
        <v>77</v>
      </c>
      <c r="AY156" s="247" t="s">
        <v>129</v>
      </c>
    </row>
    <row r="157" s="15" customFormat="1">
      <c r="A157" s="15"/>
      <c r="B157" s="248"/>
      <c r="C157" s="249"/>
      <c r="D157" s="228" t="s">
        <v>139</v>
      </c>
      <c r="E157" s="250" t="s">
        <v>32</v>
      </c>
      <c r="F157" s="251" t="s">
        <v>142</v>
      </c>
      <c r="G157" s="249"/>
      <c r="H157" s="252">
        <v>23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139</v>
      </c>
      <c r="AU157" s="258" t="s">
        <v>85</v>
      </c>
      <c r="AV157" s="15" t="s">
        <v>128</v>
      </c>
      <c r="AW157" s="15" t="s">
        <v>39</v>
      </c>
      <c r="AX157" s="15" t="s">
        <v>83</v>
      </c>
      <c r="AY157" s="258" t="s">
        <v>129</v>
      </c>
    </row>
    <row r="158" s="2" customFormat="1" ht="24.15" customHeight="1">
      <c r="A158" s="39"/>
      <c r="B158" s="40"/>
      <c r="C158" s="213" t="s">
        <v>219</v>
      </c>
      <c r="D158" s="213" t="s">
        <v>132</v>
      </c>
      <c r="E158" s="214" t="s">
        <v>312</v>
      </c>
      <c r="F158" s="215" t="s">
        <v>313</v>
      </c>
      <c r="G158" s="216" t="s">
        <v>135</v>
      </c>
      <c r="H158" s="217">
        <v>1</v>
      </c>
      <c r="I158" s="218"/>
      <c r="J158" s="219">
        <f>ROUND(I158*H158,2)</f>
        <v>0</v>
      </c>
      <c r="K158" s="215" t="s">
        <v>136</v>
      </c>
      <c r="L158" s="45"/>
      <c r="M158" s="220" t="s">
        <v>32</v>
      </c>
      <c r="N158" s="221" t="s">
        <v>48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137</v>
      </c>
      <c r="AT158" s="224" t="s">
        <v>132</v>
      </c>
      <c r="AU158" s="224" t="s">
        <v>85</v>
      </c>
      <c r="AY158" s="17" t="s">
        <v>129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83</v>
      </c>
      <c r="BK158" s="225">
        <f>ROUND(I158*H158,2)</f>
        <v>0</v>
      </c>
      <c r="BL158" s="17" t="s">
        <v>137</v>
      </c>
      <c r="BM158" s="224" t="s">
        <v>314</v>
      </c>
    </row>
    <row r="159" s="13" customFormat="1">
      <c r="A159" s="13"/>
      <c r="B159" s="226"/>
      <c r="C159" s="227"/>
      <c r="D159" s="228" t="s">
        <v>139</v>
      </c>
      <c r="E159" s="229" t="s">
        <v>32</v>
      </c>
      <c r="F159" s="230" t="s">
        <v>140</v>
      </c>
      <c r="G159" s="227"/>
      <c r="H159" s="229" t="s">
        <v>32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139</v>
      </c>
      <c r="AU159" s="236" t="s">
        <v>85</v>
      </c>
      <c r="AV159" s="13" t="s">
        <v>83</v>
      </c>
      <c r="AW159" s="13" t="s">
        <v>39</v>
      </c>
      <c r="AX159" s="13" t="s">
        <v>77</v>
      </c>
      <c r="AY159" s="236" t="s">
        <v>129</v>
      </c>
    </row>
    <row r="160" s="14" customFormat="1">
      <c r="A160" s="14"/>
      <c r="B160" s="237"/>
      <c r="C160" s="238"/>
      <c r="D160" s="228" t="s">
        <v>139</v>
      </c>
      <c r="E160" s="239" t="s">
        <v>32</v>
      </c>
      <c r="F160" s="240" t="s">
        <v>315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139</v>
      </c>
      <c r="AU160" s="247" t="s">
        <v>85</v>
      </c>
      <c r="AV160" s="14" t="s">
        <v>85</v>
      </c>
      <c r="AW160" s="14" t="s">
        <v>39</v>
      </c>
      <c r="AX160" s="14" t="s">
        <v>77</v>
      </c>
      <c r="AY160" s="247" t="s">
        <v>129</v>
      </c>
    </row>
    <row r="161" s="15" customFormat="1">
      <c r="A161" s="15"/>
      <c r="B161" s="248"/>
      <c r="C161" s="249"/>
      <c r="D161" s="228" t="s">
        <v>139</v>
      </c>
      <c r="E161" s="250" t="s">
        <v>32</v>
      </c>
      <c r="F161" s="251" t="s">
        <v>142</v>
      </c>
      <c r="G161" s="249"/>
      <c r="H161" s="252">
        <v>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8" t="s">
        <v>139</v>
      </c>
      <c r="AU161" s="258" t="s">
        <v>85</v>
      </c>
      <c r="AV161" s="15" t="s">
        <v>128</v>
      </c>
      <c r="AW161" s="15" t="s">
        <v>39</v>
      </c>
      <c r="AX161" s="15" t="s">
        <v>83</v>
      </c>
      <c r="AY161" s="258" t="s">
        <v>129</v>
      </c>
    </row>
    <row r="162" s="12" customFormat="1" ht="22.8" customHeight="1">
      <c r="A162" s="12"/>
      <c r="B162" s="197"/>
      <c r="C162" s="198"/>
      <c r="D162" s="199" t="s">
        <v>76</v>
      </c>
      <c r="E162" s="211" t="s">
        <v>185</v>
      </c>
      <c r="F162" s="211" t="s">
        <v>186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SUM(P163:P185)</f>
        <v>0</v>
      </c>
      <c r="Q162" s="205"/>
      <c r="R162" s="206">
        <f>SUM(R163:R185)</f>
        <v>0</v>
      </c>
      <c r="S162" s="205"/>
      <c r="T162" s="207">
        <f>SUM(T163:T185)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128</v>
      </c>
      <c r="AT162" s="209" t="s">
        <v>76</v>
      </c>
      <c r="AU162" s="209" t="s">
        <v>83</v>
      </c>
      <c r="AY162" s="208" t="s">
        <v>129</v>
      </c>
      <c r="BK162" s="210">
        <f>SUM(BK163:BK185)</f>
        <v>0</v>
      </c>
    </row>
    <row r="163" s="2" customFormat="1" ht="33" customHeight="1">
      <c r="A163" s="39"/>
      <c r="B163" s="40"/>
      <c r="C163" s="213" t="s">
        <v>8</v>
      </c>
      <c r="D163" s="213" t="s">
        <v>132</v>
      </c>
      <c r="E163" s="214" t="s">
        <v>316</v>
      </c>
      <c r="F163" s="215" t="s">
        <v>317</v>
      </c>
      <c r="G163" s="216" t="s">
        <v>135</v>
      </c>
      <c r="H163" s="217">
        <v>3</v>
      </c>
      <c r="I163" s="218"/>
      <c r="J163" s="219">
        <f>ROUND(I163*H163,2)</f>
        <v>0</v>
      </c>
      <c r="K163" s="215" t="s">
        <v>136</v>
      </c>
      <c r="L163" s="45"/>
      <c r="M163" s="220" t="s">
        <v>32</v>
      </c>
      <c r="N163" s="221" t="s">
        <v>48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137</v>
      </c>
      <c r="AT163" s="224" t="s">
        <v>132</v>
      </c>
      <c r="AU163" s="224" t="s">
        <v>85</v>
      </c>
      <c r="AY163" s="17" t="s">
        <v>129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137</v>
      </c>
      <c r="BM163" s="224" t="s">
        <v>318</v>
      </c>
    </row>
    <row r="164" s="13" customFormat="1">
      <c r="A164" s="13"/>
      <c r="B164" s="226"/>
      <c r="C164" s="227"/>
      <c r="D164" s="228" t="s">
        <v>139</v>
      </c>
      <c r="E164" s="229" t="s">
        <v>32</v>
      </c>
      <c r="F164" s="230" t="s">
        <v>140</v>
      </c>
      <c r="G164" s="227"/>
      <c r="H164" s="229" t="s">
        <v>32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139</v>
      </c>
      <c r="AU164" s="236" t="s">
        <v>85</v>
      </c>
      <c r="AV164" s="13" t="s">
        <v>83</v>
      </c>
      <c r="AW164" s="13" t="s">
        <v>39</v>
      </c>
      <c r="AX164" s="13" t="s">
        <v>77</v>
      </c>
      <c r="AY164" s="236" t="s">
        <v>129</v>
      </c>
    </row>
    <row r="165" s="14" customFormat="1">
      <c r="A165" s="14"/>
      <c r="B165" s="237"/>
      <c r="C165" s="238"/>
      <c r="D165" s="228" t="s">
        <v>139</v>
      </c>
      <c r="E165" s="239" t="s">
        <v>32</v>
      </c>
      <c r="F165" s="240" t="s">
        <v>319</v>
      </c>
      <c r="G165" s="238"/>
      <c r="H165" s="241">
        <v>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139</v>
      </c>
      <c r="AU165" s="247" t="s">
        <v>85</v>
      </c>
      <c r="AV165" s="14" t="s">
        <v>85</v>
      </c>
      <c r="AW165" s="14" t="s">
        <v>39</v>
      </c>
      <c r="AX165" s="14" t="s">
        <v>77</v>
      </c>
      <c r="AY165" s="247" t="s">
        <v>129</v>
      </c>
    </row>
    <row r="166" s="14" customFormat="1">
      <c r="A166" s="14"/>
      <c r="B166" s="237"/>
      <c r="C166" s="238"/>
      <c r="D166" s="228" t="s">
        <v>139</v>
      </c>
      <c r="E166" s="239" t="s">
        <v>32</v>
      </c>
      <c r="F166" s="240" t="s">
        <v>320</v>
      </c>
      <c r="G166" s="238"/>
      <c r="H166" s="241">
        <v>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139</v>
      </c>
      <c r="AU166" s="247" t="s">
        <v>85</v>
      </c>
      <c r="AV166" s="14" t="s">
        <v>85</v>
      </c>
      <c r="AW166" s="14" t="s">
        <v>39</v>
      </c>
      <c r="AX166" s="14" t="s">
        <v>77</v>
      </c>
      <c r="AY166" s="247" t="s">
        <v>129</v>
      </c>
    </row>
    <row r="167" s="14" customFormat="1">
      <c r="A167" s="14"/>
      <c r="B167" s="237"/>
      <c r="C167" s="238"/>
      <c r="D167" s="228" t="s">
        <v>139</v>
      </c>
      <c r="E167" s="239" t="s">
        <v>32</v>
      </c>
      <c r="F167" s="240" t="s">
        <v>321</v>
      </c>
      <c r="G167" s="238"/>
      <c r="H167" s="241">
        <v>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139</v>
      </c>
      <c r="AU167" s="247" t="s">
        <v>85</v>
      </c>
      <c r="AV167" s="14" t="s">
        <v>85</v>
      </c>
      <c r="AW167" s="14" t="s">
        <v>39</v>
      </c>
      <c r="AX167" s="14" t="s">
        <v>77</v>
      </c>
      <c r="AY167" s="247" t="s">
        <v>129</v>
      </c>
    </row>
    <row r="168" s="15" customFormat="1">
      <c r="A168" s="15"/>
      <c r="B168" s="248"/>
      <c r="C168" s="249"/>
      <c r="D168" s="228" t="s">
        <v>139</v>
      </c>
      <c r="E168" s="250" t="s">
        <v>32</v>
      </c>
      <c r="F168" s="251" t="s">
        <v>142</v>
      </c>
      <c r="G168" s="249"/>
      <c r="H168" s="252">
        <v>3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139</v>
      </c>
      <c r="AU168" s="258" t="s">
        <v>85</v>
      </c>
      <c r="AV168" s="15" t="s">
        <v>128</v>
      </c>
      <c r="AW168" s="15" t="s">
        <v>39</v>
      </c>
      <c r="AX168" s="15" t="s">
        <v>83</v>
      </c>
      <c r="AY168" s="258" t="s">
        <v>129</v>
      </c>
    </row>
    <row r="169" s="2" customFormat="1" ht="24.15" customHeight="1">
      <c r="A169" s="39"/>
      <c r="B169" s="40"/>
      <c r="C169" s="213" t="s">
        <v>232</v>
      </c>
      <c r="D169" s="213" t="s">
        <v>132</v>
      </c>
      <c r="E169" s="214" t="s">
        <v>322</v>
      </c>
      <c r="F169" s="215" t="s">
        <v>323</v>
      </c>
      <c r="G169" s="216" t="s">
        <v>135</v>
      </c>
      <c r="H169" s="217">
        <v>1</v>
      </c>
      <c r="I169" s="218"/>
      <c r="J169" s="219">
        <f>ROUND(I169*H169,2)</f>
        <v>0</v>
      </c>
      <c r="K169" s="215" t="s">
        <v>136</v>
      </c>
      <c r="L169" s="45"/>
      <c r="M169" s="220" t="s">
        <v>32</v>
      </c>
      <c r="N169" s="221" t="s">
        <v>48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137</v>
      </c>
      <c r="AT169" s="224" t="s">
        <v>132</v>
      </c>
      <c r="AU169" s="224" t="s">
        <v>85</v>
      </c>
      <c r="AY169" s="17" t="s">
        <v>129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137</v>
      </c>
      <c r="BM169" s="224" t="s">
        <v>324</v>
      </c>
    </row>
    <row r="170" s="13" customFormat="1">
      <c r="A170" s="13"/>
      <c r="B170" s="226"/>
      <c r="C170" s="227"/>
      <c r="D170" s="228" t="s">
        <v>139</v>
      </c>
      <c r="E170" s="229" t="s">
        <v>32</v>
      </c>
      <c r="F170" s="230" t="s">
        <v>140</v>
      </c>
      <c r="G170" s="227"/>
      <c r="H170" s="229" t="s">
        <v>32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139</v>
      </c>
      <c r="AU170" s="236" t="s">
        <v>85</v>
      </c>
      <c r="AV170" s="13" t="s">
        <v>83</v>
      </c>
      <c r="AW170" s="13" t="s">
        <v>39</v>
      </c>
      <c r="AX170" s="13" t="s">
        <v>77</v>
      </c>
      <c r="AY170" s="236" t="s">
        <v>129</v>
      </c>
    </row>
    <row r="171" s="14" customFormat="1">
      <c r="A171" s="14"/>
      <c r="B171" s="237"/>
      <c r="C171" s="238"/>
      <c r="D171" s="228" t="s">
        <v>139</v>
      </c>
      <c r="E171" s="239" t="s">
        <v>32</v>
      </c>
      <c r="F171" s="240" t="s">
        <v>325</v>
      </c>
      <c r="G171" s="238"/>
      <c r="H171" s="241">
        <v>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139</v>
      </c>
      <c r="AU171" s="247" t="s">
        <v>85</v>
      </c>
      <c r="AV171" s="14" t="s">
        <v>85</v>
      </c>
      <c r="AW171" s="14" t="s">
        <v>39</v>
      </c>
      <c r="AX171" s="14" t="s">
        <v>77</v>
      </c>
      <c r="AY171" s="247" t="s">
        <v>129</v>
      </c>
    </row>
    <row r="172" s="15" customFormat="1">
      <c r="A172" s="15"/>
      <c r="B172" s="248"/>
      <c r="C172" s="249"/>
      <c r="D172" s="228" t="s">
        <v>139</v>
      </c>
      <c r="E172" s="250" t="s">
        <v>32</v>
      </c>
      <c r="F172" s="251" t="s">
        <v>142</v>
      </c>
      <c r="G172" s="249"/>
      <c r="H172" s="252">
        <v>1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139</v>
      </c>
      <c r="AU172" s="258" t="s">
        <v>85</v>
      </c>
      <c r="AV172" s="15" t="s">
        <v>128</v>
      </c>
      <c r="AW172" s="15" t="s">
        <v>39</v>
      </c>
      <c r="AX172" s="15" t="s">
        <v>83</v>
      </c>
      <c r="AY172" s="258" t="s">
        <v>129</v>
      </c>
    </row>
    <row r="173" s="2" customFormat="1" ht="24.15" customHeight="1">
      <c r="A173" s="39"/>
      <c r="B173" s="40"/>
      <c r="C173" s="213" t="s">
        <v>237</v>
      </c>
      <c r="D173" s="213" t="s">
        <v>132</v>
      </c>
      <c r="E173" s="214" t="s">
        <v>188</v>
      </c>
      <c r="F173" s="215" t="s">
        <v>189</v>
      </c>
      <c r="G173" s="216" t="s">
        <v>135</v>
      </c>
      <c r="H173" s="217">
        <v>66</v>
      </c>
      <c r="I173" s="218"/>
      <c r="J173" s="219">
        <f>ROUND(I173*H173,2)</f>
        <v>0</v>
      </c>
      <c r="K173" s="215" t="s">
        <v>136</v>
      </c>
      <c r="L173" s="45"/>
      <c r="M173" s="220" t="s">
        <v>32</v>
      </c>
      <c r="N173" s="221" t="s">
        <v>48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137</v>
      </c>
      <c r="AT173" s="224" t="s">
        <v>132</v>
      </c>
      <c r="AU173" s="224" t="s">
        <v>85</v>
      </c>
      <c r="AY173" s="17" t="s">
        <v>129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83</v>
      </c>
      <c r="BK173" s="225">
        <f>ROUND(I173*H173,2)</f>
        <v>0</v>
      </c>
      <c r="BL173" s="17" t="s">
        <v>137</v>
      </c>
      <c r="BM173" s="224" t="s">
        <v>190</v>
      </c>
    </row>
    <row r="174" s="13" customFormat="1">
      <c r="A174" s="13"/>
      <c r="B174" s="226"/>
      <c r="C174" s="227"/>
      <c r="D174" s="228" t="s">
        <v>139</v>
      </c>
      <c r="E174" s="229" t="s">
        <v>32</v>
      </c>
      <c r="F174" s="230" t="s">
        <v>140</v>
      </c>
      <c r="G174" s="227"/>
      <c r="H174" s="229" t="s">
        <v>32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139</v>
      </c>
      <c r="AU174" s="236" t="s">
        <v>85</v>
      </c>
      <c r="AV174" s="13" t="s">
        <v>83</v>
      </c>
      <c r="AW174" s="13" t="s">
        <v>39</v>
      </c>
      <c r="AX174" s="13" t="s">
        <v>77</v>
      </c>
      <c r="AY174" s="236" t="s">
        <v>129</v>
      </c>
    </row>
    <row r="175" s="14" customFormat="1">
      <c r="A175" s="14"/>
      <c r="B175" s="237"/>
      <c r="C175" s="238"/>
      <c r="D175" s="228" t="s">
        <v>139</v>
      </c>
      <c r="E175" s="239" t="s">
        <v>32</v>
      </c>
      <c r="F175" s="240" t="s">
        <v>326</v>
      </c>
      <c r="G175" s="238"/>
      <c r="H175" s="241">
        <v>66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139</v>
      </c>
      <c r="AU175" s="247" t="s">
        <v>85</v>
      </c>
      <c r="AV175" s="14" t="s">
        <v>85</v>
      </c>
      <c r="AW175" s="14" t="s">
        <v>39</v>
      </c>
      <c r="AX175" s="14" t="s">
        <v>77</v>
      </c>
      <c r="AY175" s="247" t="s">
        <v>129</v>
      </c>
    </row>
    <row r="176" s="15" customFormat="1">
      <c r="A176" s="15"/>
      <c r="B176" s="248"/>
      <c r="C176" s="249"/>
      <c r="D176" s="228" t="s">
        <v>139</v>
      </c>
      <c r="E176" s="250" t="s">
        <v>32</v>
      </c>
      <c r="F176" s="251" t="s">
        <v>142</v>
      </c>
      <c r="G176" s="249"/>
      <c r="H176" s="252">
        <v>66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139</v>
      </c>
      <c r="AU176" s="258" t="s">
        <v>85</v>
      </c>
      <c r="AV176" s="15" t="s">
        <v>128</v>
      </c>
      <c r="AW176" s="15" t="s">
        <v>39</v>
      </c>
      <c r="AX176" s="15" t="s">
        <v>83</v>
      </c>
      <c r="AY176" s="258" t="s">
        <v>129</v>
      </c>
    </row>
    <row r="177" s="2" customFormat="1" ht="24.15" customHeight="1">
      <c r="A177" s="39"/>
      <c r="B177" s="40"/>
      <c r="C177" s="213" t="s">
        <v>242</v>
      </c>
      <c r="D177" s="213" t="s">
        <v>132</v>
      </c>
      <c r="E177" s="214" t="s">
        <v>327</v>
      </c>
      <c r="F177" s="215" t="s">
        <v>328</v>
      </c>
      <c r="G177" s="216" t="s">
        <v>135</v>
      </c>
      <c r="H177" s="217">
        <v>3</v>
      </c>
      <c r="I177" s="218"/>
      <c r="J177" s="219">
        <f>ROUND(I177*H177,2)</f>
        <v>0</v>
      </c>
      <c r="K177" s="215" t="s">
        <v>136</v>
      </c>
      <c r="L177" s="45"/>
      <c r="M177" s="220" t="s">
        <v>32</v>
      </c>
      <c r="N177" s="221" t="s">
        <v>48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137</v>
      </c>
      <c r="AT177" s="224" t="s">
        <v>132</v>
      </c>
      <c r="AU177" s="224" t="s">
        <v>85</v>
      </c>
      <c r="AY177" s="17" t="s">
        <v>129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137</v>
      </c>
      <c r="BM177" s="224" t="s">
        <v>329</v>
      </c>
    </row>
    <row r="178" s="13" customFormat="1">
      <c r="A178" s="13"/>
      <c r="B178" s="226"/>
      <c r="C178" s="227"/>
      <c r="D178" s="228" t="s">
        <v>139</v>
      </c>
      <c r="E178" s="229" t="s">
        <v>32</v>
      </c>
      <c r="F178" s="230" t="s">
        <v>140</v>
      </c>
      <c r="G178" s="227"/>
      <c r="H178" s="229" t="s">
        <v>32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139</v>
      </c>
      <c r="AU178" s="236" t="s">
        <v>85</v>
      </c>
      <c r="AV178" s="13" t="s">
        <v>83</v>
      </c>
      <c r="AW178" s="13" t="s">
        <v>39</v>
      </c>
      <c r="AX178" s="13" t="s">
        <v>77</v>
      </c>
      <c r="AY178" s="236" t="s">
        <v>129</v>
      </c>
    </row>
    <row r="179" s="14" customFormat="1">
      <c r="A179" s="14"/>
      <c r="B179" s="237"/>
      <c r="C179" s="238"/>
      <c r="D179" s="228" t="s">
        <v>139</v>
      </c>
      <c r="E179" s="239" t="s">
        <v>32</v>
      </c>
      <c r="F179" s="240" t="s">
        <v>330</v>
      </c>
      <c r="G179" s="238"/>
      <c r="H179" s="241">
        <v>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139</v>
      </c>
      <c r="AU179" s="247" t="s">
        <v>85</v>
      </c>
      <c r="AV179" s="14" t="s">
        <v>85</v>
      </c>
      <c r="AW179" s="14" t="s">
        <v>39</v>
      </c>
      <c r="AX179" s="14" t="s">
        <v>77</v>
      </c>
      <c r="AY179" s="247" t="s">
        <v>129</v>
      </c>
    </row>
    <row r="180" s="15" customFormat="1">
      <c r="A180" s="15"/>
      <c r="B180" s="248"/>
      <c r="C180" s="249"/>
      <c r="D180" s="228" t="s">
        <v>139</v>
      </c>
      <c r="E180" s="250" t="s">
        <v>32</v>
      </c>
      <c r="F180" s="251" t="s">
        <v>142</v>
      </c>
      <c r="G180" s="249"/>
      <c r="H180" s="252">
        <v>3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139</v>
      </c>
      <c r="AU180" s="258" t="s">
        <v>85</v>
      </c>
      <c r="AV180" s="15" t="s">
        <v>128</v>
      </c>
      <c r="AW180" s="15" t="s">
        <v>39</v>
      </c>
      <c r="AX180" s="15" t="s">
        <v>83</v>
      </c>
      <c r="AY180" s="258" t="s">
        <v>129</v>
      </c>
    </row>
    <row r="181" s="2" customFormat="1" ht="24.15" customHeight="1">
      <c r="A181" s="39"/>
      <c r="B181" s="40"/>
      <c r="C181" s="213" t="s">
        <v>249</v>
      </c>
      <c r="D181" s="213" t="s">
        <v>132</v>
      </c>
      <c r="E181" s="214" t="s">
        <v>331</v>
      </c>
      <c r="F181" s="215" t="s">
        <v>332</v>
      </c>
      <c r="G181" s="216" t="s">
        <v>135</v>
      </c>
      <c r="H181" s="217">
        <v>4</v>
      </c>
      <c r="I181" s="218"/>
      <c r="J181" s="219">
        <f>ROUND(I181*H181,2)</f>
        <v>0</v>
      </c>
      <c r="K181" s="215" t="s">
        <v>136</v>
      </c>
      <c r="L181" s="45"/>
      <c r="M181" s="220" t="s">
        <v>32</v>
      </c>
      <c r="N181" s="221" t="s">
        <v>48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137</v>
      </c>
      <c r="AT181" s="224" t="s">
        <v>132</v>
      </c>
      <c r="AU181" s="224" t="s">
        <v>85</v>
      </c>
      <c r="AY181" s="17" t="s">
        <v>129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83</v>
      </c>
      <c r="BK181" s="225">
        <f>ROUND(I181*H181,2)</f>
        <v>0</v>
      </c>
      <c r="BL181" s="17" t="s">
        <v>137</v>
      </c>
      <c r="BM181" s="224" t="s">
        <v>333</v>
      </c>
    </row>
    <row r="182" s="13" customFormat="1">
      <c r="A182" s="13"/>
      <c r="B182" s="226"/>
      <c r="C182" s="227"/>
      <c r="D182" s="228" t="s">
        <v>139</v>
      </c>
      <c r="E182" s="229" t="s">
        <v>32</v>
      </c>
      <c r="F182" s="230" t="s">
        <v>140</v>
      </c>
      <c r="G182" s="227"/>
      <c r="H182" s="229" t="s">
        <v>32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139</v>
      </c>
      <c r="AU182" s="236" t="s">
        <v>85</v>
      </c>
      <c r="AV182" s="13" t="s">
        <v>83</v>
      </c>
      <c r="AW182" s="13" t="s">
        <v>39</v>
      </c>
      <c r="AX182" s="13" t="s">
        <v>77</v>
      </c>
      <c r="AY182" s="236" t="s">
        <v>129</v>
      </c>
    </row>
    <row r="183" s="14" customFormat="1">
      <c r="A183" s="14"/>
      <c r="B183" s="237"/>
      <c r="C183" s="238"/>
      <c r="D183" s="228" t="s">
        <v>139</v>
      </c>
      <c r="E183" s="239" t="s">
        <v>32</v>
      </c>
      <c r="F183" s="240" t="s">
        <v>334</v>
      </c>
      <c r="G183" s="238"/>
      <c r="H183" s="241">
        <v>1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139</v>
      </c>
      <c r="AU183" s="247" t="s">
        <v>85</v>
      </c>
      <c r="AV183" s="14" t="s">
        <v>85</v>
      </c>
      <c r="AW183" s="14" t="s">
        <v>39</v>
      </c>
      <c r="AX183" s="14" t="s">
        <v>77</v>
      </c>
      <c r="AY183" s="247" t="s">
        <v>129</v>
      </c>
    </row>
    <row r="184" s="14" customFormat="1">
      <c r="A184" s="14"/>
      <c r="B184" s="237"/>
      <c r="C184" s="238"/>
      <c r="D184" s="228" t="s">
        <v>139</v>
      </c>
      <c r="E184" s="239" t="s">
        <v>32</v>
      </c>
      <c r="F184" s="240" t="s">
        <v>335</v>
      </c>
      <c r="G184" s="238"/>
      <c r="H184" s="241">
        <v>3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139</v>
      </c>
      <c r="AU184" s="247" t="s">
        <v>85</v>
      </c>
      <c r="AV184" s="14" t="s">
        <v>85</v>
      </c>
      <c r="AW184" s="14" t="s">
        <v>39</v>
      </c>
      <c r="AX184" s="14" t="s">
        <v>77</v>
      </c>
      <c r="AY184" s="247" t="s">
        <v>129</v>
      </c>
    </row>
    <row r="185" s="15" customFormat="1">
      <c r="A185" s="15"/>
      <c r="B185" s="248"/>
      <c r="C185" s="249"/>
      <c r="D185" s="228" t="s">
        <v>139</v>
      </c>
      <c r="E185" s="250" t="s">
        <v>32</v>
      </c>
      <c r="F185" s="251" t="s">
        <v>142</v>
      </c>
      <c r="G185" s="249"/>
      <c r="H185" s="252">
        <v>4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8" t="s">
        <v>139</v>
      </c>
      <c r="AU185" s="258" t="s">
        <v>85</v>
      </c>
      <c r="AV185" s="15" t="s">
        <v>128</v>
      </c>
      <c r="AW185" s="15" t="s">
        <v>39</v>
      </c>
      <c r="AX185" s="15" t="s">
        <v>83</v>
      </c>
      <c r="AY185" s="258" t="s">
        <v>129</v>
      </c>
    </row>
    <row r="186" s="12" customFormat="1" ht="22.8" customHeight="1">
      <c r="A186" s="12"/>
      <c r="B186" s="197"/>
      <c r="C186" s="198"/>
      <c r="D186" s="199" t="s">
        <v>76</v>
      </c>
      <c r="E186" s="211" t="s">
        <v>192</v>
      </c>
      <c r="F186" s="211" t="s">
        <v>193</v>
      </c>
      <c r="G186" s="198"/>
      <c r="H186" s="198"/>
      <c r="I186" s="201"/>
      <c r="J186" s="212">
        <f>BK186</f>
        <v>0</v>
      </c>
      <c r="K186" s="198"/>
      <c r="L186" s="203"/>
      <c r="M186" s="204"/>
      <c r="N186" s="205"/>
      <c r="O186" s="205"/>
      <c r="P186" s="206">
        <f>SUM(P187:P254)</f>
        <v>0</v>
      </c>
      <c r="Q186" s="205"/>
      <c r="R186" s="206">
        <f>SUM(R187:R254)</f>
        <v>0</v>
      </c>
      <c r="S186" s="205"/>
      <c r="T186" s="207">
        <f>SUM(T187:T254)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8" t="s">
        <v>128</v>
      </c>
      <c r="AT186" s="209" t="s">
        <v>76</v>
      </c>
      <c r="AU186" s="209" t="s">
        <v>83</v>
      </c>
      <c r="AY186" s="208" t="s">
        <v>129</v>
      </c>
      <c r="BK186" s="210">
        <f>SUM(BK187:BK254)</f>
        <v>0</v>
      </c>
    </row>
    <row r="187" s="2" customFormat="1" ht="24.15" customHeight="1">
      <c r="A187" s="39"/>
      <c r="B187" s="40"/>
      <c r="C187" s="213" t="s">
        <v>256</v>
      </c>
      <c r="D187" s="213" t="s">
        <v>132</v>
      </c>
      <c r="E187" s="214" t="s">
        <v>195</v>
      </c>
      <c r="F187" s="215" t="s">
        <v>196</v>
      </c>
      <c r="G187" s="216" t="s">
        <v>135</v>
      </c>
      <c r="H187" s="217">
        <v>3082</v>
      </c>
      <c r="I187" s="218"/>
      <c r="J187" s="219">
        <f>ROUND(I187*H187,2)</f>
        <v>0</v>
      </c>
      <c r="K187" s="215" t="s">
        <v>136</v>
      </c>
      <c r="L187" s="45"/>
      <c r="M187" s="220" t="s">
        <v>32</v>
      </c>
      <c r="N187" s="221" t="s">
        <v>48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137</v>
      </c>
      <c r="AT187" s="224" t="s">
        <v>132</v>
      </c>
      <c r="AU187" s="224" t="s">
        <v>85</v>
      </c>
      <c r="AY187" s="17" t="s">
        <v>129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83</v>
      </c>
      <c r="BK187" s="225">
        <f>ROUND(I187*H187,2)</f>
        <v>0</v>
      </c>
      <c r="BL187" s="17" t="s">
        <v>137</v>
      </c>
      <c r="BM187" s="224" t="s">
        <v>197</v>
      </c>
    </row>
    <row r="188" s="13" customFormat="1">
      <c r="A188" s="13"/>
      <c r="B188" s="226"/>
      <c r="C188" s="227"/>
      <c r="D188" s="228" t="s">
        <v>139</v>
      </c>
      <c r="E188" s="229" t="s">
        <v>32</v>
      </c>
      <c r="F188" s="230" t="s">
        <v>140</v>
      </c>
      <c r="G188" s="227"/>
      <c r="H188" s="229" t="s">
        <v>32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139</v>
      </c>
      <c r="AU188" s="236" t="s">
        <v>85</v>
      </c>
      <c r="AV188" s="13" t="s">
        <v>83</v>
      </c>
      <c r="AW188" s="13" t="s">
        <v>39</v>
      </c>
      <c r="AX188" s="13" t="s">
        <v>77</v>
      </c>
      <c r="AY188" s="236" t="s">
        <v>129</v>
      </c>
    </row>
    <row r="189" s="14" customFormat="1">
      <c r="A189" s="14"/>
      <c r="B189" s="237"/>
      <c r="C189" s="238"/>
      <c r="D189" s="228" t="s">
        <v>139</v>
      </c>
      <c r="E189" s="239" t="s">
        <v>32</v>
      </c>
      <c r="F189" s="240" t="s">
        <v>336</v>
      </c>
      <c r="G189" s="238"/>
      <c r="H189" s="241">
        <v>32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139</v>
      </c>
      <c r="AU189" s="247" t="s">
        <v>85</v>
      </c>
      <c r="AV189" s="14" t="s">
        <v>85</v>
      </c>
      <c r="AW189" s="14" t="s">
        <v>39</v>
      </c>
      <c r="AX189" s="14" t="s">
        <v>77</v>
      </c>
      <c r="AY189" s="247" t="s">
        <v>129</v>
      </c>
    </row>
    <row r="190" s="14" customFormat="1">
      <c r="A190" s="14"/>
      <c r="B190" s="237"/>
      <c r="C190" s="238"/>
      <c r="D190" s="228" t="s">
        <v>139</v>
      </c>
      <c r="E190" s="239" t="s">
        <v>32</v>
      </c>
      <c r="F190" s="240" t="s">
        <v>199</v>
      </c>
      <c r="G190" s="238"/>
      <c r="H190" s="241">
        <v>2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139</v>
      </c>
      <c r="AU190" s="247" t="s">
        <v>85</v>
      </c>
      <c r="AV190" s="14" t="s">
        <v>85</v>
      </c>
      <c r="AW190" s="14" t="s">
        <v>39</v>
      </c>
      <c r="AX190" s="14" t="s">
        <v>77</v>
      </c>
      <c r="AY190" s="247" t="s">
        <v>129</v>
      </c>
    </row>
    <row r="191" s="14" customFormat="1">
      <c r="A191" s="14"/>
      <c r="B191" s="237"/>
      <c r="C191" s="238"/>
      <c r="D191" s="228" t="s">
        <v>139</v>
      </c>
      <c r="E191" s="239" t="s">
        <v>32</v>
      </c>
      <c r="F191" s="240" t="s">
        <v>337</v>
      </c>
      <c r="G191" s="238"/>
      <c r="H191" s="241">
        <v>2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139</v>
      </c>
      <c r="AU191" s="247" t="s">
        <v>85</v>
      </c>
      <c r="AV191" s="14" t="s">
        <v>85</v>
      </c>
      <c r="AW191" s="14" t="s">
        <v>39</v>
      </c>
      <c r="AX191" s="14" t="s">
        <v>77</v>
      </c>
      <c r="AY191" s="247" t="s">
        <v>129</v>
      </c>
    </row>
    <row r="192" s="14" customFormat="1">
      <c r="A192" s="14"/>
      <c r="B192" s="237"/>
      <c r="C192" s="238"/>
      <c r="D192" s="228" t="s">
        <v>139</v>
      </c>
      <c r="E192" s="239" t="s">
        <v>32</v>
      </c>
      <c r="F192" s="240" t="s">
        <v>338</v>
      </c>
      <c r="G192" s="238"/>
      <c r="H192" s="241">
        <v>2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139</v>
      </c>
      <c r="AU192" s="247" t="s">
        <v>85</v>
      </c>
      <c r="AV192" s="14" t="s">
        <v>85</v>
      </c>
      <c r="AW192" s="14" t="s">
        <v>39</v>
      </c>
      <c r="AX192" s="14" t="s">
        <v>77</v>
      </c>
      <c r="AY192" s="247" t="s">
        <v>129</v>
      </c>
    </row>
    <row r="193" s="14" customFormat="1">
      <c r="A193" s="14"/>
      <c r="B193" s="237"/>
      <c r="C193" s="238"/>
      <c r="D193" s="228" t="s">
        <v>139</v>
      </c>
      <c r="E193" s="239" t="s">
        <v>32</v>
      </c>
      <c r="F193" s="240" t="s">
        <v>339</v>
      </c>
      <c r="G193" s="238"/>
      <c r="H193" s="241">
        <v>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139</v>
      </c>
      <c r="AU193" s="247" t="s">
        <v>85</v>
      </c>
      <c r="AV193" s="14" t="s">
        <v>85</v>
      </c>
      <c r="AW193" s="14" t="s">
        <v>39</v>
      </c>
      <c r="AX193" s="14" t="s">
        <v>77</v>
      </c>
      <c r="AY193" s="247" t="s">
        <v>129</v>
      </c>
    </row>
    <row r="194" s="14" customFormat="1">
      <c r="A194" s="14"/>
      <c r="B194" s="237"/>
      <c r="C194" s="238"/>
      <c r="D194" s="228" t="s">
        <v>139</v>
      </c>
      <c r="E194" s="239" t="s">
        <v>32</v>
      </c>
      <c r="F194" s="240" t="s">
        <v>340</v>
      </c>
      <c r="G194" s="238"/>
      <c r="H194" s="241">
        <v>454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139</v>
      </c>
      <c r="AU194" s="247" t="s">
        <v>85</v>
      </c>
      <c r="AV194" s="14" t="s">
        <v>85</v>
      </c>
      <c r="AW194" s="14" t="s">
        <v>39</v>
      </c>
      <c r="AX194" s="14" t="s">
        <v>77</v>
      </c>
      <c r="AY194" s="247" t="s">
        <v>129</v>
      </c>
    </row>
    <row r="195" s="14" customFormat="1">
      <c r="A195" s="14"/>
      <c r="B195" s="237"/>
      <c r="C195" s="238"/>
      <c r="D195" s="228" t="s">
        <v>139</v>
      </c>
      <c r="E195" s="239" t="s">
        <v>32</v>
      </c>
      <c r="F195" s="240" t="s">
        <v>341</v>
      </c>
      <c r="G195" s="238"/>
      <c r="H195" s="241">
        <v>2020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139</v>
      </c>
      <c r="AU195" s="247" t="s">
        <v>85</v>
      </c>
      <c r="AV195" s="14" t="s">
        <v>85</v>
      </c>
      <c r="AW195" s="14" t="s">
        <v>39</v>
      </c>
      <c r="AX195" s="14" t="s">
        <v>77</v>
      </c>
      <c r="AY195" s="247" t="s">
        <v>129</v>
      </c>
    </row>
    <row r="196" s="14" customFormat="1">
      <c r="A196" s="14"/>
      <c r="B196" s="237"/>
      <c r="C196" s="238"/>
      <c r="D196" s="228" t="s">
        <v>139</v>
      </c>
      <c r="E196" s="239" t="s">
        <v>32</v>
      </c>
      <c r="F196" s="240" t="s">
        <v>342</v>
      </c>
      <c r="G196" s="238"/>
      <c r="H196" s="241">
        <v>40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139</v>
      </c>
      <c r="AU196" s="247" t="s">
        <v>85</v>
      </c>
      <c r="AV196" s="14" t="s">
        <v>85</v>
      </c>
      <c r="AW196" s="14" t="s">
        <v>39</v>
      </c>
      <c r="AX196" s="14" t="s">
        <v>77</v>
      </c>
      <c r="AY196" s="247" t="s">
        <v>129</v>
      </c>
    </row>
    <row r="197" s="14" customFormat="1">
      <c r="A197" s="14"/>
      <c r="B197" s="237"/>
      <c r="C197" s="238"/>
      <c r="D197" s="228" t="s">
        <v>139</v>
      </c>
      <c r="E197" s="239" t="s">
        <v>32</v>
      </c>
      <c r="F197" s="240" t="s">
        <v>343</v>
      </c>
      <c r="G197" s="238"/>
      <c r="H197" s="241">
        <v>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139</v>
      </c>
      <c r="AU197" s="247" t="s">
        <v>85</v>
      </c>
      <c r="AV197" s="14" t="s">
        <v>85</v>
      </c>
      <c r="AW197" s="14" t="s">
        <v>39</v>
      </c>
      <c r="AX197" s="14" t="s">
        <v>77</v>
      </c>
      <c r="AY197" s="247" t="s">
        <v>129</v>
      </c>
    </row>
    <row r="198" s="14" customFormat="1">
      <c r="A198" s="14"/>
      <c r="B198" s="237"/>
      <c r="C198" s="238"/>
      <c r="D198" s="228" t="s">
        <v>139</v>
      </c>
      <c r="E198" s="239" t="s">
        <v>32</v>
      </c>
      <c r="F198" s="240" t="s">
        <v>344</v>
      </c>
      <c r="G198" s="238"/>
      <c r="H198" s="241">
        <v>7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139</v>
      </c>
      <c r="AU198" s="247" t="s">
        <v>85</v>
      </c>
      <c r="AV198" s="14" t="s">
        <v>85</v>
      </c>
      <c r="AW198" s="14" t="s">
        <v>39</v>
      </c>
      <c r="AX198" s="14" t="s">
        <v>77</v>
      </c>
      <c r="AY198" s="247" t="s">
        <v>129</v>
      </c>
    </row>
    <row r="199" s="14" customFormat="1">
      <c r="A199" s="14"/>
      <c r="B199" s="237"/>
      <c r="C199" s="238"/>
      <c r="D199" s="228" t="s">
        <v>139</v>
      </c>
      <c r="E199" s="239" t="s">
        <v>32</v>
      </c>
      <c r="F199" s="240" t="s">
        <v>345</v>
      </c>
      <c r="G199" s="238"/>
      <c r="H199" s="241">
        <v>7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139</v>
      </c>
      <c r="AU199" s="247" t="s">
        <v>85</v>
      </c>
      <c r="AV199" s="14" t="s">
        <v>85</v>
      </c>
      <c r="AW199" s="14" t="s">
        <v>39</v>
      </c>
      <c r="AX199" s="14" t="s">
        <v>77</v>
      </c>
      <c r="AY199" s="247" t="s">
        <v>129</v>
      </c>
    </row>
    <row r="200" s="14" customFormat="1">
      <c r="A200" s="14"/>
      <c r="B200" s="237"/>
      <c r="C200" s="238"/>
      <c r="D200" s="228" t="s">
        <v>139</v>
      </c>
      <c r="E200" s="239" t="s">
        <v>32</v>
      </c>
      <c r="F200" s="240" t="s">
        <v>346</v>
      </c>
      <c r="G200" s="238"/>
      <c r="H200" s="241">
        <v>83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139</v>
      </c>
      <c r="AU200" s="247" t="s">
        <v>85</v>
      </c>
      <c r="AV200" s="14" t="s">
        <v>85</v>
      </c>
      <c r="AW200" s="14" t="s">
        <v>39</v>
      </c>
      <c r="AX200" s="14" t="s">
        <v>77</v>
      </c>
      <c r="AY200" s="247" t="s">
        <v>129</v>
      </c>
    </row>
    <row r="201" s="14" customFormat="1">
      <c r="A201" s="14"/>
      <c r="B201" s="237"/>
      <c r="C201" s="238"/>
      <c r="D201" s="228" t="s">
        <v>139</v>
      </c>
      <c r="E201" s="239" t="s">
        <v>32</v>
      </c>
      <c r="F201" s="240" t="s">
        <v>347</v>
      </c>
      <c r="G201" s="238"/>
      <c r="H201" s="241">
        <v>24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139</v>
      </c>
      <c r="AU201" s="247" t="s">
        <v>85</v>
      </c>
      <c r="AV201" s="14" t="s">
        <v>85</v>
      </c>
      <c r="AW201" s="14" t="s">
        <v>39</v>
      </c>
      <c r="AX201" s="14" t="s">
        <v>77</v>
      </c>
      <c r="AY201" s="247" t="s">
        <v>129</v>
      </c>
    </row>
    <row r="202" s="14" customFormat="1">
      <c r="A202" s="14"/>
      <c r="B202" s="237"/>
      <c r="C202" s="238"/>
      <c r="D202" s="228" t="s">
        <v>139</v>
      </c>
      <c r="E202" s="239" t="s">
        <v>32</v>
      </c>
      <c r="F202" s="240" t="s">
        <v>348</v>
      </c>
      <c r="G202" s="238"/>
      <c r="H202" s="241">
        <v>153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139</v>
      </c>
      <c r="AU202" s="247" t="s">
        <v>85</v>
      </c>
      <c r="AV202" s="14" t="s">
        <v>85</v>
      </c>
      <c r="AW202" s="14" t="s">
        <v>39</v>
      </c>
      <c r="AX202" s="14" t="s">
        <v>77</v>
      </c>
      <c r="AY202" s="247" t="s">
        <v>129</v>
      </c>
    </row>
    <row r="203" s="14" customFormat="1">
      <c r="A203" s="14"/>
      <c r="B203" s="237"/>
      <c r="C203" s="238"/>
      <c r="D203" s="228" t="s">
        <v>139</v>
      </c>
      <c r="E203" s="239" t="s">
        <v>32</v>
      </c>
      <c r="F203" s="240" t="s">
        <v>349</v>
      </c>
      <c r="G203" s="238"/>
      <c r="H203" s="241">
        <v>253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139</v>
      </c>
      <c r="AU203" s="247" t="s">
        <v>85</v>
      </c>
      <c r="AV203" s="14" t="s">
        <v>85</v>
      </c>
      <c r="AW203" s="14" t="s">
        <v>39</v>
      </c>
      <c r="AX203" s="14" t="s">
        <v>77</v>
      </c>
      <c r="AY203" s="247" t="s">
        <v>129</v>
      </c>
    </row>
    <row r="204" s="15" customFormat="1">
      <c r="A204" s="15"/>
      <c r="B204" s="248"/>
      <c r="C204" s="249"/>
      <c r="D204" s="228" t="s">
        <v>139</v>
      </c>
      <c r="E204" s="250" t="s">
        <v>32</v>
      </c>
      <c r="F204" s="251" t="s">
        <v>142</v>
      </c>
      <c r="G204" s="249"/>
      <c r="H204" s="252">
        <v>3082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139</v>
      </c>
      <c r="AU204" s="258" t="s">
        <v>85</v>
      </c>
      <c r="AV204" s="15" t="s">
        <v>128</v>
      </c>
      <c r="AW204" s="15" t="s">
        <v>39</v>
      </c>
      <c r="AX204" s="15" t="s">
        <v>83</v>
      </c>
      <c r="AY204" s="258" t="s">
        <v>129</v>
      </c>
    </row>
    <row r="205" s="2" customFormat="1" ht="37.8" customHeight="1">
      <c r="A205" s="39"/>
      <c r="B205" s="40"/>
      <c r="C205" s="213" t="s">
        <v>7</v>
      </c>
      <c r="D205" s="213" t="s">
        <v>132</v>
      </c>
      <c r="E205" s="214" t="s">
        <v>350</v>
      </c>
      <c r="F205" s="215" t="s">
        <v>351</v>
      </c>
      <c r="G205" s="216" t="s">
        <v>135</v>
      </c>
      <c r="H205" s="217">
        <v>54</v>
      </c>
      <c r="I205" s="218"/>
      <c r="J205" s="219">
        <f>ROUND(I205*H205,2)</f>
        <v>0</v>
      </c>
      <c r="K205" s="215" t="s">
        <v>136</v>
      </c>
      <c r="L205" s="45"/>
      <c r="M205" s="220" t="s">
        <v>32</v>
      </c>
      <c r="N205" s="221" t="s">
        <v>48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137</v>
      </c>
      <c r="AT205" s="224" t="s">
        <v>132</v>
      </c>
      <c r="AU205" s="224" t="s">
        <v>85</v>
      </c>
      <c r="AY205" s="17" t="s">
        <v>129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83</v>
      </c>
      <c r="BK205" s="225">
        <f>ROUND(I205*H205,2)</f>
        <v>0</v>
      </c>
      <c r="BL205" s="17" t="s">
        <v>137</v>
      </c>
      <c r="BM205" s="224" t="s">
        <v>352</v>
      </c>
    </row>
    <row r="206" s="13" customFormat="1">
      <c r="A206" s="13"/>
      <c r="B206" s="226"/>
      <c r="C206" s="227"/>
      <c r="D206" s="228" t="s">
        <v>139</v>
      </c>
      <c r="E206" s="229" t="s">
        <v>32</v>
      </c>
      <c r="F206" s="230" t="s">
        <v>140</v>
      </c>
      <c r="G206" s="227"/>
      <c r="H206" s="229" t="s">
        <v>32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139</v>
      </c>
      <c r="AU206" s="236" t="s">
        <v>85</v>
      </c>
      <c r="AV206" s="13" t="s">
        <v>83</v>
      </c>
      <c r="AW206" s="13" t="s">
        <v>39</v>
      </c>
      <c r="AX206" s="13" t="s">
        <v>77</v>
      </c>
      <c r="AY206" s="236" t="s">
        <v>129</v>
      </c>
    </row>
    <row r="207" s="14" customFormat="1">
      <c r="A207" s="14"/>
      <c r="B207" s="237"/>
      <c r="C207" s="238"/>
      <c r="D207" s="228" t="s">
        <v>139</v>
      </c>
      <c r="E207" s="239" t="s">
        <v>32</v>
      </c>
      <c r="F207" s="240" t="s">
        <v>353</v>
      </c>
      <c r="G207" s="238"/>
      <c r="H207" s="241">
        <v>27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139</v>
      </c>
      <c r="AU207" s="247" t="s">
        <v>85</v>
      </c>
      <c r="AV207" s="14" t="s">
        <v>85</v>
      </c>
      <c r="AW207" s="14" t="s">
        <v>39</v>
      </c>
      <c r="AX207" s="14" t="s">
        <v>77</v>
      </c>
      <c r="AY207" s="247" t="s">
        <v>129</v>
      </c>
    </row>
    <row r="208" s="14" customFormat="1">
      <c r="A208" s="14"/>
      <c r="B208" s="237"/>
      <c r="C208" s="238"/>
      <c r="D208" s="228" t="s">
        <v>139</v>
      </c>
      <c r="E208" s="239" t="s">
        <v>32</v>
      </c>
      <c r="F208" s="240" t="s">
        <v>354</v>
      </c>
      <c r="G208" s="238"/>
      <c r="H208" s="241">
        <v>27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139</v>
      </c>
      <c r="AU208" s="247" t="s">
        <v>85</v>
      </c>
      <c r="AV208" s="14" t="s">
        <v>85</v>
      </c>
      <c r="AW208" s="14" t="s">
        <v>39</v>
      </c>
      <c r="AX208" s="14" t="s">
        <v>77</v>
      </c>
      <c r="AY208" s="247" t="s">
        <v>129</v>
      </c>
    </row>
    <row r="209" s="15" customFormat="1">
      <c r="A209" s="15"/>
      <c r="B209" s="248"/>
      <c r="C209" s="249"/>
      <c r="D209" s="228" t="s">
        <v>139</v>
      </c>
      <c r="E209" s="250" t="s">
        <v>32</v>
      </c>
      <c r="F209" s="251" t="s">
        <v>142</v>
      </c>
      <c r="G209" s="249"/>
      <c r="H209" s="252">
        <v>54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8" t="s">
        <v>139</v>
      </c>
      <c r="AU209" s="258" t="s">
        <v>85</v>
      </c>
      <c r="AV209" s="15" t="s">
        <v>128</v>
      </c>
      <c r="AW209" s="15" t="s">
        <v>39</v>
      </c>
      <c r="AX209" s="15" t="s">
        <v>83</v>
      </c>
      <c r="AY209" s="258" t="s">
        <v>129</v>
      </c>
    </row>
    <row r="210" s="2" customFormat="1" ht="37.8" customHeight="1">
      <c r="A210" s="39"/>
      <c r="B210" s="40"/>
      <c r="C210" s="213" t="s">
        <v>355</v>
      </c>
      <c r="D210" s="213" t="s">
        <v>132</v>
      </c>
      <c r="E210" s="214" t="s">
        <v>206</v>
      </c>
      <c r="F210" s="215" t="s">
        <v>207</v>
      </c>
      <c r="G210" s="216" t="s">
        <v>135</v>
      </c>
      <c r="H210" s="217">
        <v>819</v>
      </c>
      <c r="I210" s="218"/>
      <c r="J210" s="219">
        <f>ROUND(I210*H210,2)</f>
        <v>0</v>
      </c>
      <c r="K210" s="215" t="s">
        <v>136</v>
      </c>
      <c r="L210" s="45"/>
      <c r="M210" s="220" t="s">
        <v>32</v>
      </c>
      <c r="N210" s="221" t="s">
        <v>48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137</v>
      </c>
      <c r="AT210" s="224" t="s">
        <v>132</v>
      </c>
      <c r="AU210" s="224" t="s">
        <v>85</v>
      </c>
      <c r="AY210" s="17" t="s">
        <v>129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83</v>
      </c>
      <c r="BK210" s="225">
        <f>ROUND(I210*H210,2)</f>
        <v>0</v>
      </c>
      <c r="BL210" s="17" t="s">
        <v>137</v>
      </c>
      <c r="BM210" s="224" t="s">
        <v>208</v>
      </c>
    </row>
    <row r="211" s="13" customFormat="1">
      <c r="A211" s="13"/>
      <c r="B211" s="226"/>
      <c r="C211" s="227"/>
      <c r="D211" s="228" t="s">
        <v>139</v>
      </c>
      <c r="E211" s="229" t="s">
        <v>32</v>
      </c>
      <c r="F211" s="230" t="s">
        <v>140</v>
      </c>
      <c r="G211" s="227"/>
      <c r="H211" s="229" t="s">
        <v>32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139</v>
      </c>
      <c r="AU211" s="236" t="s">
        <v>85</v>
      </c>
      <c r="AV211" s="13" t="s">
        <v>83</v>
      </c>
      <c r="AW211" s="13" t="s">
        <v>39</v>
      </c>
      <c r="AX211" s="13" t="s">
        <v>77</v>
      </c>
      <c r="AY211" s="236" t="s">
        <v>129</v>
      </c>
    </row>
    <row r="212" s="14" customFormat="1">
      <c r="A212" s="14"/>
      <c r="B212" s="237"/>
      <c r="C212" s="238"/>
      <c r="D212" s="228" t="s">
        <v>139</v>
      </c>
      <c r="E212" s="239" t="s">
        <v>32</v>
      </c>
      <c r="F212" s="240" t="s">
        <v>356</v>
      </c>
      <c r="G212" s="238"/>
      <c r="H212" s="241">
        <v>118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139</v>
      </c>
      <c r="AU212" s="247" t="s">
        <v>85</v>
      </c>
      <c r="AV212" s="14" t="s">
        <v>85</v>
      </c>
      <c r="AW212" s="14" t="s">
        <v>39</v>
      </c>
      <c r="AX212" s="14" t="s">
        <v>77</v>
      </c>
      <c r="AY212" s="247" t="s">
        <v>129</v>
      </c>
    </row>
    <row r="213" s="14" customFormat="1">
      <c r="A213" s="14"/>
      <c r="B213" s="237"/>
      <c r="C213" s="238"/>
      <c r="D213" s="228" t="s">
        <v>139</v>
      </c>
      <c r="E213" s="239" t="s">
        <v>32</v>
      </c>
      <c r="F213" s="240" t="s">
        <v>357</v>
      </c>
      <c r="G213" s="238"/>
      <c r="H213" s="241">
        <v>42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139</v>
      </c>
      <c r="AU213" s="247" t="s">
        <v>85</v>
      </c>
      <c r="AV213" s="14" t="s">
        <v>85</v>
      </c>
      <c r="AW213" s="14" t="s">
        <v>39</v>
      </c>
      <c r="AX213" s="14" t="s">
        <v>77</v>
      </c>
      <c r="AY213" s="247" t="s">
        <v>129</v>
      </c>
    </row>
    <row r="214" s="14" customFormat="1">
      <c r="A214" s="14"/>
      <c r="B214" s="237"/>
      <c r="C214" s="238"/>
      <c r="D214" s="228" t="s">
        <v>139</v>
      </c>
      <c r="E214" s="239" t="s">
        <v>32</v>
      </c>
      <c r="F214" s="240" t="s">
        <v>358</v>
      </c>
      <c r="G214" s="238"/>
      <c r="H214" s="241">
        <v>61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139</v>
      </c>
      <c r="AU214" s="247" t="s">
        <v>85</v>
      </c>
      <c r="AV214" s="14" t="s">
        <v>85</v>
      </c>
      <c r="AW214" s="14" t="s">
        <v>39</v>
      </c>
      <c r="AX214" s="14" t="s">
        <v>77</v>
      </c>
      <c r="AY214" s="247" t="s">
        <v>129</v>
      </c>
    </row>
    <row r="215" s="14" customFormat="1">
      <c r="A215" s="14"/>
      <c r="B215" s="237"/>
      <c r="C215" s="238"/>
      <c r="D215" s="228" t="s">
        <v>139</v>
      </c>
      <c r="E215" s="239" t="s">
        <v>32</v>
      </c>
      <c r="F215" s="240" t="s">
        <v>359</v>
      </c>
      <c r="G215" s="238"/>
      <c r="H215" s="241">
        <v>582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139</v>
      </c>
      <c r="AU215" s="247" t="s">
        <v>85</v>
      </c>
      <c r="AV215" s="14" t="s">
        <v>85</v>
      </c>
      <c r="AW215" s="14" t="s">
        <v>39</v>
      </c>
      <c r="AX215" s="14" t="s">
        <v>77</v>
      </c>
      <c r="AY215" s="247" t="s">
        <v>129</v>
      </c>
    </row>
    <row r="216" s="14" customFormat="1">
      <c r="A216" s="14"/>
      <c r="B216" s="237"/>
      <c r="C216" s="238"/>
      <c r="D216" s="228" t="s">
        <v>139</v>
      </c>
      <c r="E216" s="239" t="s">
        <v>32</v>
      </c>
      <c r="F216" s="240" t="s">
        <v>360</v>
      </c>
      <c r="G216" s="238"/>
      <c r="H216" s="241">
        <v>1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139</v>
      </c>
      <c r="AU216" s="247" t="s">
        <v>85</v>
      </c>
      <c r="AV216" s="14" t="s">
        <v>85</v>
      </c>
      <c r="AW216" s="14" t="s">
        <v>39</v>
      </c>
      <c r="AX216" s="14" t="s">
        <v>77</v>
      </c>
      <c r="AY216" s="247" t="s">
        <v>129</v>
      </c>
    </row>
    <row r="217" s="14" customFormat="1">
      <c r="A217" s="14"/>
      <c r="B217" s="237"/>
      <c r="C217" s="238"/>
      <c r="D217" s="228" t="s">
        <v>139</v>
      </c>
      <c r="E217" s="239" t="s">
        <v>32</v>
      </c>
      <c r="F217" s="240" t="s">
        <v>361</v>
      </c>
      <c r="G217" s="238"/>
      <c r="H217" s="241">
        <v>5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139</v>
      </c>
      <c r="AU217" s="247" t="s">
        <v>85</v>
      </c>
      <c r="AV217" s="14" t="s">
        <v>85</v>
      </c>
      <c r="AW217" s="14" t="s">
        <v>39</v>
      </c>
      <c r="AX217" s="14" t="s">
        <v>77</v>
      </c>
      <c r="AY217" s="247" t="s">
        <v>129</v>
      </c>
    </row>
    <row r="218" s="14" customFormat="1">
      <c r="A218" s="14"/>
      <c r="B218" s="237"/>
      <c r="C218" s="238"/>
      <c r="D218" s="228" t="s">
        <v>139</v>
      </c>
      <c r="E218" s="239" t="s">
        <v>32</v>
      </c>
      <c r="F218" s="240" t="s">
        <v>362</v>
      </c>
      <c r="G218" s="238"/>
      <c r="H218" s="241">
        <v>1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139</v>
      </c>
      <c r="AU218" s="247" t="s">
        <v>85</v>
      </c>
      <c r="AV218" s="14" t="s">
        <v>85</v>
      </c>
      <c r="AW218" s="14" t="s">
        <v>39</v>
      </c>
      <c r="AX218" s="14" t="s">
        <v>77</v>
      </c>
      <c r="AY218" s="247" t="s">
        <v>129</v>
      </c>
    </row>
    <row r="219" s="14" customFormat="1">
      <c r="A219" s="14"/>
      <c r="B219" s="237"/>
      <c r="C219" s="238"/>
      <c r="D219" s="228" t="s">
        <v>139</v>
      </c>
      <c r="E219" s="239" t="s">
        <v>32</v>
      </c>
      <c r="F219" s="240" t="s">
        <v>363</v>
      </c>
      <c r="G219" s="238"/>
      <c r="H219" s="241">
        <v>3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139</v>
      </c>
      <c r="AU219" s="247" t="s">
        <v>85</v>
      </c>
      <c r="AV219" s="14" t="s">
        <v>85</v>
      </c>
      <c r="AW219" s="14" t="s">
        <v>39</v>
      </c>
      <c r="AX219" s="14" t="s">
        <v>77</v>
      </c>
      <c r="AY219" s="247" t="s">
        <v>129</v>
      </c>
    </row>
    <row r="220" s="14" customFormat="1">
      <c r="A220" s="14"/>
      <c r="B220" s="237"/>
      <c r="C220" s="238"/>
      <c r="D220" s="228" t="s">
        <v>139</v>
      </c>
      <c r="E220" s="239" t="s">
        <v>32</v>
      </c>
      <c r="F220" s="240" t="s">
        <v>364</v>
      </c>
      <c r="G220" s="238"/>
      <c r="H220" s="241">
        <v>6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139</v>
      </c>
      <c r="AU220" s="247" t="s">
        <v>85</v>
      </c>
      <c r="AV220" s="14" t="s">
        <v>85</v>
      </c>
      <c r="AW220" s="14" t="s">
        <v>39</v>
      </c>
      <c r="AX220" s="14" t="s">
        <v>77</v>
      </c>
      <c r="AY220" s="247" t="s">
        <v>129</v>
      </c>
    </row>
    <row r="221" s="15" customFormat="1">
      <c r="A221" s="15"/>
      <c r="B221" s="248"/>
      <c r="C221" s="249"/>
      <c r="D221" s="228" t="s">
        <v>139</v>
      </c>
      <c r="E221" s="250" t="s">
        <v>32</v>
      </c>
      <c r="F221" s="251" t="s">
        <v>142</v>
      </c>
      <c r="G221" s="249"/>
      <c r="H221" s="252">
        <v>819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8" t="s">
        <v>139</v>
      </c>
      <c r="AU221" s="258" t="s">
        <v>85</v>
      </c>
      <c r="AV221" s="15" t="s">
        <v>128</v>
      </c>
      <c r="AW221" s="15" t="s">
        <v>39</v>
      </c>
      <c r="AX221" s="15" t="s">
        <v>83</v>
      </c>
      <c r="AY221" s="258" t="s">
        <v>129</v>
      </c>
    </row>
    <row r="222" s="2" customFormat="1" ht="37.8" customHeight="1">
      <c r="A222" s="39"/>
      <c r="B222" s="40"/>
      <c r="C222" s="213" t="s">
        <v>365</v>
      </c>
      <c r="D222" s="213" t="s">
        <v>132</v>
      </c>
      <c r="E222" s="214" t="s">
        <v>366</v>
      </c>
      <c r="F222" s="215" t="s">
        <v>367</v>
      </c>
      <c r="G222" s="216" t="s">
        <v>135</v>
      </c>
      <c r="H222" s="217">
        <v>31</v>
      </c>
      <c r="I222" s="218"/>
      <c r="J222" s="219">
        <f>ROUND(I222*H222,2)</f>
        <v>0</v>
      </c>
      <c r="K222" s="215" t="s">
        <v>136</v>
      </c>
      <c r="L222" s="45"/>
      <c r="M222" s="220" t="s">
        <v>32</v>
      </c>
      <c r="N222" s="221" t="s">
        <v>48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137</v>
      </c>
      <c r="AT222" s="224" t="s">
        <v>132</v>
      </c>
      <c r="AU222" s="224" t="s">
        <v>85</v>
      </c>
      <c r="AY222" s="17" t="s">
        <v>129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7" t="s">
        <v>83</v>
      </c>
      <c r="BK222" s="225">
        <f>ROUND(I222*H222,2)</f>
        <v>0</v>
      </c>
      <c r="BL222" s="17" t="s">
        <v>137</v>
      </c>
      <c r="BM222" s="224" t="s">
        <v>368</v>
      </c>
    </row>
    <row r="223" s="13" customFormat="1">
      <c r="A223" s="13"/>
      <c r="B223" s="226"/>
      <c r="C223" s="227"/>
      <c r="D223" s="228" t="s">
        <v>139</v>
      </c>
      <c r="E223" s="229" t="s">
        <v>32</v>
      </c>
      <c r="F223" s="230" t="s">
        <v>140</v>
      </c>
      <c r="G223" s="227"/>
      <c r="H223" s="229" t="s">
        <v>32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139</v>
      </c>
      <c r="AU223" s="236" t="s">
        <v>85</v>
      </c>
      <c r="AV223" s="13" t="s">
        <v>83</v>
      </c>
      <c r="AW223" s="13" t="s">
        <v>39</v>
      </c>
      <c r="AX223" s="13" t="s">
        <v>77</v>
      </c>
      <c r="AY223" s="236" t="s">
        <v>129</v>
      </c>
    </row>
    <row r="224" s="14" customFormat="1">
      <c r="A224" s="14"/>
      <c r="B224" s="237"/>
      <c r="C224" s="238"/>
      <c r="D224" s="228" t="s">
        <v>139</v>
      </c>
      <c r="E224" s="239" t="s">
        <v>32</v>
      </c>
      <c r="F224" s="240" t="s">
        <v>369</v>
      </c>
      <c r="G224" s="238"/>
      <c r="H224" s="241">
        <v>30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139</v>
      </c>
      <c r="AU224" s="247" t="s">
        <v>85</v>
      </c>
      <c r="AV224" s="14" t="s">
        <v>85</v>
      </c>
      <c r="AW224" s="14" t="s">
        <v>39</v>
      </c>
      <c r="AX224" s="14" t="s">
        <v>77</v>
      </c>
      <c r="AY224" s="247" t="s">
        <v>129</v>
      </c>
    </row>
    <row r="225" s="14" customFormat="1">
      <c r="A225" s="14"/>
      <c r="B225" s="237"/>
      <c r="C225" s="238"/>
      <c r="D225" s="228" t="s">
        <v>139</v>
      </c>
      <c r="E225" s="239" t="s">
        <v>32</v>
      </c>
      <c r="F225" s="240" t="s">
        <v>370</v>
      </c>
      <c r="G225" s="238"/>
      <c r="H225" s="241">
        <v>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139</v>
      </c>
      <c r="AU225" s="247" t="s">
        <v>85</v>
      </c>
      <c r="AV225" s="14" t="s">
        <v>85</v>
      </c>
      <c r="AW225" s="14" t="s">
        <v>39</v>
      </c>
      <c r="AX225" s="14" t="s">
        <v>77</v>
      </c>
      <c r="AY225" s="247" t="s">
        <v>129</v>
      </c>
    </row>
    <row r="226" s="15" customFormat="1">
      <c r="A226" s="15"/>
      <c r="B226" s="248"/>
      <c r="C226" s="249"/>
      <c r="D226" s="228" t="s">
        <v>139</v>
      </c>
      <c r="E226" s="250" t="s">
        <v>32</v>
      </c>
      <c r="F226" s="251" t="s">
        <v>142</v>
      </c>
      <c r="G226" s="249"/>
      <c r="H226" s="252">
        <v>31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8" t="s">
        <v>139</v>
      </c>
      <c r="AU226" s="258" t="s">
        <v>85</v>
      </c>
      <c r="AV226" s="15" t="s">
        <v>128</v>
      </c>
      <c r="AW226" s="15" t="s">
        <v>39</v>
      </c>
      <c r="AX226" s="15" t="s">
        <v>83</v>
      </c>
      <c r="AY226" s="258" t="s">
        <v>129</v>
      </c>
    </row>
    <row r="227" s="2" customFormat="1" ht="24.15" customHeight="1">
      <c r="A227" s="39"/>
      <c r="B227" s="40"/>
      <c r="C227" s="213" t="s">
        <v>371</v>
      </c>
      <c r="D227" s="213" t="s">
        <v>132</v>
      </c>
      <c r="E227" s="214" t="s">
        <v>215</v>
      </c>
      <c r="F227" s="215" t="s">
        <v>216</v>
      </c>
      <c r="G227" s="216" t="s">
        <v>135</v>
      </c>
      <c r="H227" s="217">
        <v>54</v>
      </c>
      <c r="I227" s="218"/>
      <c r="J227" s="219">
        <f>ROUND(I227*H227,2)</f>
        <v>0</v>
      </c>
      <c r="K227" s="215" t="s">
        <v>136</v>
      </c>
      <c r="L227" s="45"/>
      <c r="M227" s="220" t="s">
        <v>32</v>
      </c>
      <c r="N227" s="221" t="s">
        <v>48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137</v>
      </c>
      <c r="AT227" s="224" t="s">
        <v>132</v>
      </c>
      <c r="AU227" s="224" t="s">
        <v>85</v>
      </c>
      <c r="AY227" s="17" t="s">
        <v>129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83</v>
      </c>
      <c r="BK227" s="225">
        <f>ROUND(I227*H227,2)</f>
        <v>0</v>
      </c>
      <c r="BL227" s="17" t="s">
        <v>137</v>
      </c>
      <c r="BM227" s="224" t="s">
        <v>217</v>
      </c>
    </row>
    <row r="228" s="13" customFormat="1">
      <c r="A228" s="13"/>
      <c r="B228" s="226"/>
      <c r="C228" s="227"/>
      <c r="D228" s="228" t="s">
        <v>139</v>
      </c>
      <c r="E228" s="229" t="s">
        <v>32</v>
      </c>
      <c r="F228" s="230" t="s">
        <v>140</v>
      </c>
      <c r="G228" s="227"/>
      <c r="H228" s="229" t="s">
        <v>32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139</v>
      </c>
      <c r="AU228" s="236" t="s">
        <v>85</v>
      </c>
      <c r="AV228" s="13" t="s">
        <v>83</v>
      </c>
      <c r="AW228" s="13" t="s">
        <v>39</v>
      </c>
      <c r="AX228" s="13" t="s">
        <v>77</v>
      </c>
      <c r="AY228" s="236" t="s">
        <v>129</v>
      </c>
    </row>
    <row r="229" s="14" customFormat="1">
      <c r="A229" s="14"/>
      <c r="B229" s="237"/>
      <c r="C229" s="238"/>
      <c r="D229" s="228" t="s">
        <v>139</v>
      </c>
      <c r="E229" s="239" t="s">
        <v>32</v>
      </c>
      <c r="F229" s="240" t="s">
        <v>372</v>
      </c>
      <c r="G229" s="238"/>
      <c r="H229" s="241">
        <v>54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139</v>
      </c>
      <c r="AU229" s="247" t="s">
        <v>85</v>
      </c>
      <c r="AV229" s="14" t="s">
        <v>85</v>
      </c>
      <c r="AW229" s="14" t="s">
        <v>39</v>
      </c>
      <c r="AX229" s="14" t="s">
        <v>77</v>
      </c>
      <c r="AY229" s="247" t="s">
        <v>129</v>
      </c>
    </row>
    <row r="230" s="15" customFormat="1">
      <c r="A230" s="15"/>
      <c r="B230" s="248"/>
      <c r="C230" s="249"/>
      <c r="D230" s="228" t="s">
        <v>139</v>
      </c>
      <c r="E230" s="250" t="s">
        <v>32</v>
      </c>
      <c r="F230" s="251" t="s">
        <v>142</v>
      </c>
      <c r="G230" s="249"/>
      <c r="H230" s="252">
        <v>54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8" t="s">
        <v>139</v>
      </c>
      <c r="AU230" s="258" t="s">
        <v>85</v>
      </c>
      <c r="AV230" s="15" t="s">
        <v>128</v>
      </c>
      <c r="AW230" s="15" t="s">
        <v>39</v>
      </c>
      <c r="AX230" s="15" t="s">
        <v>83</v>
      </c>
      <c r="AY230" s="258" t="s">
        <v>129</v>
      </c>
    </row>
    <row r="231" s="2" customFormat="1" ht="33" customHeight="1">
      <c r="A231" s="39"/>
      <c r="B231" s="40"/>
      <c r="C231" s="213" t="s">
        <v>373</v>
      </c>
      <c r="D231" s="213" t="s">
        <v>132</v>
      </c>
      <c r="E231" s="214" t="s">
        <v>220</v>
      </c>
      <c r="F231" s="215" t="s">
        <v>221</v>
      </c>
      <c r="G231" s="216" t="s">
        <v>135</v>
      </c>
      <c r="H231" s="217">
        <v>111</v>
      </c>
      <c r="I231" s="218"/>
      <c r="J231" s="219">
        <f>ROUND(I231*H231,2)</f>
        <v>0</v>
      </c>
      <c r="K231" s="215" t="s">
        <v>136</v>
      </c>
      <c r="L231" s="45"/>
      <c r="M231" s="220" t="s">
        <v>32</v>
      </c>
      <c r="N231" s="221" t="s">
        <v>48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137</v>
      </c>
      <c r="AT231" s="224" t="s">
        <v>132</v>
      </c>
      <c r="AU231" s="224" t="s">
        <v>85</v>
      </c>
      <c r="AY231" s="17" t="s">
        <v>129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137</v>
      </c>
      <c r="BM231" s="224" t="s">
        <v>222</v>
      </c>
    </row>
    <row r="232" s="13" customFormat="1">
      <c r="A232" s="13"/>
      <c r="B232" s="226"/>
      <c r="C232" s="227"/>
      <c r="D232" s="228" t="s">
        <v>139</v>
      </c>
      <c r="E232" s="229" t="s">
        <v>32</v>
      </c>
      <c r="F232" s="230" t="s">
        <v>140</v>
      </c>
      <c r="G232" s="227"/>
      <c r="H232" s="229" t="s">
        <v>32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139</v>
      </c>
      <c r="AU232" s="236" t="s">
        <v>85</v>
      </c>
      <c r="AV232" s="13" t="s">
        <v>83</v>
      </c>
      <c r="AW232" s="13" t="s">
        <v>39</v>
      </c>
      <c r="AX232" s="13" t="s">
        <v>77</v>
      </c>
      <c r="AY232" s="236" t="s">
        <v>129</v>
      </c>
    </row>
    <row r="233" s="14" customFormat="1">
      <c r="A233" s="14"/>
      <c r="B233" s="237"/>
      <c r="C233" s="238"/>
      <c r="D233" s="228" t="s">
        <v>139</v>
      </c>
      <c r="E233" s="239" t="s">
        <v>32</v>
      </c>
      <c r="F233" s="240" t="s">
        <v>374</v>
      </c>
      <c r="G233" s="238"/>
      <c r="H233" s="241">
        <v>3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139</v>
      </c>
      <c r="AU233" s="247" t="s">
        <v>85</v>
      </c>
      <c r="AV233" s="14" t="s">
        <v>85</v>
      </c>
      <c r="AW233" s="14" t="s">
        <v>39</v>
      </c>
      <c r="AX233" s="14" t="s">
        <v>77</v>
      </c>
      <c r="AY233" s="247" t="s">
        <v>129</v>
      </c>
    </row>
    <row r="234" s="14" customFormat="1">
      <c r="A234" s="14"/>
      <c r="B234" s="237"/>
      <c r="C234" s="238"/>
      <c r="D234" s="228" t="s">
        <v>139</v>
      </c>
      <c r="E234" s="239" t="s">
        <v>32</v>
      </c>
      <c r="F234" s="240" t="s">
        <v>375</v>
      </c>
      <c r="G234" s="238"/>
      <c r="H234" s="241">
        <v>52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139</v>
      </c>
      <c r="AU234" s="247" t="s">
        <v>85</v>
      </c>
      <c r="AV234" s="14" t="s">
        <v>85</v>
      </c>
      <c r="AW234" s="14" t="s">
        <v>39</v>
      </c>
      <c r="AX234" s="14" t="s">
        <v>77</v>
      </c>
      <c r="AY234" s="247" t="s">
        <v>129</v>
      </c>
    </row>
    <row r="235" s="14" customFormat="1">
      <c r="A235" s="14"/>
      <c r="B235" s="237"/>
      <c r="C235" s="238"/>
      <c r="D235" s="228" t="s">
        <v>139</v>
      </c>
      <c r="E235" s="239" t="s">
        <v>32</v>
      </c>
      <c r="F235" s="240" t="s">
        <v>376</v>
      </c>
      <c r="G235" s="238"/>
      <c r="H235" s="241">
        <v>47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139</v>
      </c>
      <c r="AU235" s="247" t="s">
        <v>85</v>
      </c>
      <c r="AV235" s="14" t="s">
        <v>85</v>
      </c>
      <c r="AW235" s="14" t="s">
        <v>39</v>
      </c>
      <c r="AX235" s="14" t="s">
        <v>77</v>
      </c>
      <c r="AY235" s="247" t="s">
        <v>129</v>
      </c>
    </row>
    <row r="236" s="14" customFormat="1">
      <c r="A236" s="14"/>
      <c r="B236" s="237"/>
      <c r="C236" s="238"/>
      <c r="D236" s="228" t="s">
        <v>139</v>
      </c>
      <c r="E236" s="239" t="s">
        <v>32</v>
      </c>
      <c r="F236" s="240" t="s">
        <v>377</v>
      </c>
      <c r="G236" s="238"/>
      <c r="H236" s="241">
        <v>9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139</v>
      </c>
      <c r="AU236" s="247" t="s">
        <v>85</v>
      </c>
      <c r="AV236" s="14" t="s">
        <v>85</v>
      </c>
      <c r="AW236" s="14" t="s">
        <v>39</v>
      </c>
      <c r="AX236" s="14" t="s">
        <v>77</v>
      </c>
      <c r="AY236" s="247" t="s">
        <v>129</v>
      </c>
    </row>
    <row r="237" s="15" customFormat="1">
      <c r="A237" s="15"/>
      <c r="B237" s="248"/>
      <c r="C237" s="249"/>
      <c r="D237" s="228" t="s">
        <v>139</v>
      </c>
      <c r="E237" s="250" t="s">
        <v>32</v>
      </c>
      <c r="F237" s="251" t="s">
        <v>142</v>
      </c>
      <c r="G237" s="249"/>
      <c r="H237" s="252">
        <v>111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8" t="s">
        <v>139</v>
      </c>
      <c r="AU237" s="258" t="s">
        <v>85</v>
      </c>
      <c r="AV237" s="15" t="s">
        <v>128</v>
      </c>
      <c r="AW237" s="15" t="s">
        <v>39</v>
      </c>
      <c r="AX237" s="15" t="s">
        <v>83</v>
      </c>
      <c r="AY237" s="258" t="s">
        <v>129</v>
      </c>
    </row>
    <row r="238" s="2" customFormat="1" ht="24.15" customHeight="1">
      <c r="A238" s="39"/>
      <c r="B238" s="40"/>
      <c r="C238" s="213" t="s">
        <v>378</v>
      </c>
      <c r="D238" s="213" t="s">
        <v>132</v>
      </c>
      <c r="E238" s="214" t="s">
        <v>379</v>
      </c>
      <c r="F238" s="215" t="s">
        <v>380</v>
      </c>
      <c r="G238" s="216" t="s">
        <v>135</v>
      </c>
      <c r="H238" s="217">
        <v>6</v>
      </c>
      <c r="I238" s="218"/>
      <c r="J238" s="219">
        <f>ROUND(I238*H238,2)</f>
        <v>0</v>
      </c>
      <c r="K238" s="215" t="s">
        <v>136</v>
      </c>
      <c r="L238" s="45"/>
      <c r="M238" s="220" t="s">
        <v>32</v>
      </c>
      <c r="N238" s="221" t="s">
        <v>48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137</v>
      </c>
      <c r="AT238" s="224" t="s">
        <v>132</v>
      </c>
      <c r="AU238" s="224" t="s">
        <v>85</v>
      </c>
      <c r="AY238" s="17" t="s">
        <v>129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83</v>
      </c>
      <c r="BK238" s="225">
        <f>ROUND(I238*H238,2)</f>
        <v>0</v>
      </c>
      <c r="BL238" s="17" t="s">
        <v>137</v>
      </c>
      <c r="BM238" s="224" t="s">
        <v>381</v>
      </c>
    </row>
    <row r="239" s="13" customFormat="1">
      <c r="A239" s="13"/>
      <c r="B239" s="226"/>
      <c r="C239" s="227"/>
      <c r="D239" s="228" t="s">
        <v>139</v>
      </c>
      <c r="E239" s="229" t="s">
        <v>32</v>
      </c>
      <c r="F239" s="230" t="s">
        <v>140</v>
      </c>
      <c r="G239" s="227"/>
      <c r="H239" s="229" t="s">
        <v>32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139</v>
      </c>
      <c r="AU239" s="236" t="s">
        <v>85</v>
      </c>
      <c r="AV239" s="13" t="s">
        <v>83</v>
      </c>
      <c r="AW239" s="13" t="s">
        <v>39</v>
      </c>
      <c r="AX239" s="13" t="s">
        <v>77</v>
      </c>
      <c r="AY239" s="236" t="s">
        <v>129</v>
      </c>
    </row>
    <row r="240" s="14" customFormat="1">
      <c r="A240" s="14"/>
      <c r="B240" s="237"/>
      <c r="C240" s="238"/>
      <c r="D240" s="228" t="s">
        <v>139</v>
      </c>
      <c r="E240" s="239" t="s">
        <v>32</v>
      </c>
      <c r="F240" s="240" t="s">
        <v>382</v>
      </c>
      <c r="G240" s="238"/>
      <c r="H240" s="241">
        <v>1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139</v>
      </c>
      <c r="AU240" s="247" t="s">
        <v>85</v>
      </c>
      <c r="AV240" s="14" t="s">
        <v>85</v>
      </c>
      <c r="AW240" s="14" t="s">
        <v>39</v>
      </c>
      <c r="AX240" s="14" t="s">
        <v>77</v>
      </c>
      <c r="AY240" s="247" t="s">
        <v>129</v>
      </c>
    </row>
    <row r="241" s="14" customFormat="1">
      <c r="A241" s="14"/>
      <c r="B241" s="237"/>
      <c r="C241" s="238"/>
      <c r="D241" s="228" t="s">
        <v>139</v>
      </c>
      <c r="E241" s="239" t="s">
        <v>32</v>
      </c>
      <c r="F241" s="240" t="s">
        <v>383</v>
      </c>
      <c r="G241" s="238"/>
      <c r="H241" s="241">
        <v>5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139</v>
      </c>
      <c r="AU241" s="247" t="s">
        <v>85</v>
      </c>
      <c r="AV241" s="14" t="s">
        <v>85</v>
      </c>
      <c r="AW241" s="14" t="s">
        <v>39</v>
      </c>
      <c r="AX241" s="14" t="s">
        <v>77</v>
      </c>
      <c r="AY241" s="247" t="s">
        <v>129</v>
      </c>
    </row>
    <row r="242" s="15" customFormat="1">
      <c r="A242" s="15"/>
      <c r="B242" s="248"/>
      <c r="C242" s="249"/>
      <c r="D242" s="228" t="s">
        <v>139</v>
      </c>
      <c r="E242" s="250" t="s">
        <v>32</v>
      </c>
      <c r="F242" s="251" t="s">
        <v>142</v>
      </c>
      <c r="G242" s="249"/>
      <c r="H242" s="252">
        <v>6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8" t="s">
        <v>139</v>
      </c>
      <c r="AU242" s="258" t="s">
        <v>85</v>
      </c>
      <c r="AV242" s="15" t="s">
        <v>128</v>
      </c>
      <c r="AW242" s="15" t="s">
        <v>39</v>
      </c>
      <c r="AX242" s="15" t="s">
        <v>83</v>
      </c>
      <c r="AY242" s="258" t="s">
        <v>129</v>
      </c>
    </row>
    <row r="243" s="2" customFormat="1" ht="24.15" customHeight="1">
      <c r="A243" s="39"/>
      <c r="B243" s="40"/>
      <c r="C243" s="213" t="s">
        <v>384</v>
      </c>
      <c r="D243" s="213" t="s">
        <v>132</v>
      </c>
      <c r="E243" s="214" t="s">
        <v>225</v>
      </c>
      <c r="F243" s="215" t="s">
        <v>226</v>
      </c>
      <c r="G243" s="216" t="s">
        <v>135</v>
      </c>
      <c r="H243" s="217">
        <v>60</v>
      </c>
      <c r="I243" s="218"/>
      <c r="J243" s="219">
        <f>ROUND(I243*H243,2)</f>
        <v>0</v>
      </c>
      <c r="K243" s="215" t="s">
        <v>136</v>
      </c>
      <c r="L243" s="45"/>
      <c r="M243" s="220" t="s">
        <v>32</v>
      </c>
      <c r="N243" s="221" t="s">
        <v>48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137</v>
      </c>
      <c r="AT243" s="224" t="s">
        <v>132</v>
      </c>
      <c r="AU243" s="224" t="s">
        <v>85</v>
      </c>
      <c r="AY243" s="17" t="s">
        <v>129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83</v>
      </c>
      <c r="BK243" s="225">
        <f>ROUND(I243*H243,2)</f>
        <v>0</v>
      </c>
      <c r="BL243" s="17" t="s">
        <v>137</v>
      </c>
      <c r="BM243" s="224" t="s">
        <v>227</v>
      </c>
    </row>
    <row r="244" s="13" customFormat="1">
      <c r="A244" s="13"/>
      <c r="B244" s="226"/>
      <c r="C244" s="227"/>
      <c r="D244" s="228" t="s">
        <v>139</v>
      </c>
      <c r="E244" s="229" t="s">
        <v>32</v>
      </c>
      <c r="F244" s="230" t="s">
        <v>140</v>
      </c>
      <c r="G244" s="227"/>
      <c r="H244" s="229" t="s">
        <v>32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139</v>
      </c>
      <c r="AU244" s="236" t="s">
        <v>85</v>
      </c>
      <c r="AV244" s="13" t="s">
        <v>83</v>
      </c>
      <c r="AW244" s="13" t="s">
        <v>39</v>
      </c>
      <c r="AX244" s="13" t="s">
        <v>77</v>
      </c>
      <c r="AY244" s="236" t="s">
        <v>129</v>
      </c>
    </row>
    <row r="245" s="14" customFormat="1">
      <c r="A245" s="14"/>
      <c r="B245" s="237"/>
      <c r="C245" s="238"/>
      <c r="D245" s="228" t="s">
        <v>139</v>
      </c>
      <c r="E245" s="239" t="s">
        <v>32</v>
      </c>
      <c r="F245" s="240" t="s">
        <v>385</v>
      </c>
      <c r="G245" s="238"/>
      <c r="H245" s="241">
        <v>2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139</v>
      </c>
      <c r="AU245" s="247" t="s">
        <v>85</v>
      </c>
      <c r="AV245" s="14" t="s">
        <v>85</v>
      </c>
      <c r="AW245" s="14" t="s">
        <v>39</v>
      </c>
      <c r="AX245" s="14" t="s">
        <v>77</v>
      </c>
      <c r="AY245" s="247" t="s">
        <v>129</v>
      </c>
    </row>
    <row r="246" s="14" customFormat="1">
      <c r="A246" s="14"/>
      <c r="B246" s="237"/>
      <c r="C246" s="238"/>
      <c r="D246" s="228" t="s">
        <v>139</v>
      </c>
      <c r="E246" s="239" t="s">
        <v>32</v>
      </c>
      <c r="F246" s="240" t="s">
        <v>386</v>
      </c>
      <c r="G246" s="238"/>
      <c r="H246" s="241">
        <v>32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139</v>
      </c>
      <c r="AU246" s="247" t="s">
        <v>85</v>
      </c>
      <c r="AV246" s="14" t="s">
        <v>85</v>
      </c>
      <c r="AW246" s="14" t="s">
        <v>39</v>
      </c>
      <c r="AX246" s="14" t="s">
        <v>77</v>
      </c>
      <c r="AY246" s="247" t="s">
        <v>129</v>
      </c>
    </row>
    <row r="247" s="14" customFormat="1">
      <c r="A247" s="14"/>
      <c r="B247" s="237"/>
      <c r="C247" s="238"/>
      <c r="D247" s="228" t="s">
        <v>139</v>
      </c>
      <c r="E247" s="239" t="s">
        <v>32</v>
      </c>
      <c r="F247" s="240" t="s">
        <v>387</v>
      </c>
      <c r="G247" s="238"/>
      <c r="H247" s="241">
        <v>5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7" t="s">
        <v>139</v>
      </c>
      <c r="AU247" s="247" t="s">
        <v>85</v>
      </c>
      <c r="AV247" s="14" t="s">
        <v>85</v>
      </c>
      <c r="AW247" s="14" t="s">
        <v>39</v>
      </c>
      <c r="AX247" s="14" t="s">
        <v>77</v>
      </c>
      <c r="AY247" s="247" t="s">
        <v>129</v>
      </c>
    </row>
    <row r="248" s="14" customFormat="1">
      <c r="A248" s="14"/>
      <c r="B248" s="237"/>
      <c r="C248" s="238"/>
      <c r="D248" s="228" t="s">
        <v>139</v>
      </c>
      <c r="E248" s="239" t="s">
        <v>32</v>
      </c>
      <c r="F248" s="240" t="s">
        <v>388</v>
      </c>
      <c r="G248" s="238"/>
      <c r="H248" s="241">
        <v>20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139</v>
      </c>
      <c r="AU248" s="247" t="s">
        <v>85</v>
      </c>
      <c r="AV248" s="14" t="s">
        <v>85</v>
      </c>
      <c r="AW248" s="14" t="s">
        <v>39</v>
      </c>
      <c r="AX248" s="14" t="s">
        <v>77</v>
      </c>
      <c r="AY248" s="247" t="s">
        <v>129</v>
      </c>
    </row>
    <row r="249" s="14" customFormat="1">
      <c r="A249" s="14"/>
      <c r="B249" s="237"/>
      <c r="C249" s="238"/>
      <c r="D249" s="228" t="s">
        <v>139</v>
      </c>
      <c r="E249" s="239" t="s">
        <v>32</v>
      </c>
      <c r="F249" s="240" t="s">
        <v>389</v>
      </c>
      <c r="G249" s="238"/>
      <c r="H249" s="241">
        <v>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139</v>
      </c>
      <c r="AU249" s="247" t="s">
        <v>85</v>
      </c>
      <c r="AV249" s="14" t="s">
        <v>85</v>
      </c>
      <c r="AW249" s="14" t="s">
        <v>39</v>
      </c>
      <c r="AX249" s="14" t="s">
        <v>77</v>
      </c>
      <c r="AY249" s="247" t="s">
        <v>129</v>
      </c>
    </row>
    <row r="250" s="15" customFormat="1">
      <c r="A250" s="15"/>
      <c r="B250" s="248"/>
      <c r="C250" s="249"/>
      <c r="D250" s="228" t="s">
        <v>139</v>
      </c>
      <c r="E250" s="250" t="s">
        <v>32</v>
      </c>
      <c r="F250" s="251" t="s">
        <v>142</v>
      </c>
      <c r="G250" s="249"/>
      <c r="H250" s="252">
        <v>60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8" t="s">
        <v>139</v>
      </c>
      <c r="AU250" s="258" t="s">
        <v>85</v>
      </c>
      <c r="AV250" s="15" t="s">
        <v>128</v>
      </c>
      <c r="AW250" s="15" t="s">
        <v>39</v>
      </c>
      <c r="AX250" s="15" t="s">
        <v>83</v>
      </c>
      <c r="AY250" s="258" t="s">
        <v>129</v>
      </c>
    </row>
    <row r="251" s="2" customFormat="1" ht="24.15" customHeight="1">
      <c r="A251" s="39"/>
      <c r="B251" s="40"/>
      <c r="C251" s="213" t="s">
        <v>390</v>
      </c>
      <c r="D251" s="213" t="s">
        <v>132</v>
      </c>
      <c r="E251" s="214" t="s">
        <v>391</v>
      </c>
      <c r="F251" s="215" t="s">
        <v>392</v>
      </c>
      <c r="G251" s="216" t="s">
        <v>135</v>
      </c>
      <c r="H251" s="217">
        <v>1</v>
      </c>
      <c r="I251" s="218"/>
      <c r="J251" s="219">
        <f>ROUND(I251*H251,2)</f>
        <v>0</v>
      </c>
      <c r="K251" s="215" t="s">
        <v>136</v>
      </c>
      <c r="L251" s="45"/>
      <c r="M251" s="220" t="s">
        <v>32</v>
      </c>
      <c r="N251" s="221" t="s">
        <v>48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137</v>
      </c>
      <c r="AT251" s="224" t="s">
        <v>132</v>
      </c>
      <c r="AU251" s="224" t="s">
        <v>85</v>
      </c>
      <c r="AY251" s="17" t="s">
        <v>129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83</v>
      </c>
      <c r="BK251" s="225">
        <f>ROUND(I251*H251,2)</f>
        <v>0</v>
      </c>
      <c r="BL251" s="17" t="s">
        <v>137</v>
      </c>
      <c r="BM251" s="224" t="s">
        <v>393</v>
      </c>
    </row>
    <row r="252" s="13" customFormat="1">
      <c r="A252" s="13"/>
      <c r="B252" s="226"/>
      <c r="C252" s="227"/>
      <c r="D252" s="228" t="s">
        <v>139</v>
      </c>
      <c r="E252" s="229" t="s">
        <v>32</v>
      </c>
      <c r="F252" s="230" t="s">
        <v>140</v>
      </c>
      <c r="G252" s="227"/>
      <c r="H252" s="229" t="s">
        <v>32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139</v>
      </c>
      <c r="AU252" s="236" t="s">
        <v>85</v>
      </c>
      <c r="AV252" s="13" t="s">
        <v>83</v>
      </c>
      <c r="AW252" s="13" t="s">
        <v>39</v>
      </c>
      <c r="AX252" s="13" t="s">
        <v>77</v>
      </c>
      <c r="AY252" s="236" t="s">
        <v>129</v>
      </c>
    </row>
    <row r="253" s="14" customFormat="1">
      <c r="A253" s="14"/>
      <c r="B253" s="237"/>
      <c r="C253" s="238"/>
      <c r="D253" s="228" t="s">
        <v>139</v>
      </c>
      <c r="E253" s="239" t="s">
        <v>32</v>
      </c>
      <c r="F253" s="240" t="s">
        <v>394</v>
      </c>
      <c r="G253" s="238"/>
      <c r="H253" s="241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139</v>
      </c>
      <c r="AU253" s="247" t="s">
        <v>85</v>
      </c>
      <c r="AV253" s="14" t="s">
        <v>85</v>
      </c>
      <c r="AW253" s="14" t="s">
        <v>39</v>
      </c>
      <c r="AX253" s="14" t="s">
        <v>77</v>
      </c>
      <c r="AY253" s="247" t="s">
        <v>129</v>
      </c>
    </row>
    <row r="254" s="15" customFormat="1">
      <c r="A254" s="15"/>
      <c r="B254" s="248"/>
      <c r="C254" s="249"/>
      <c r="D254" s="228" t="s">
        <v>139</v>
      </c>
      <c r="E254" s="250" t="s">
        <v>32</v>
      </c>
      <c r="F254" s="251" t="s">
        <v>142</v>
      </c>
      <c r="G254" s="249"/>
      <c r="H254" s="252">
        <v>1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8" t="s">
        <v>139</v>
      </c>
      <c r="AU254" s="258" t="s">
        <v>85</v>
      </c>
      <c r="AV254" s="15" t="s">
        <v>128</v>
      </c>
      <c r="AW254" s="15" t="s">
        <v>39</v>
      </c>
      <c r="AX254" s="15" t="s">
        <v>83</v>
      </c>
      <c r="AY254" s="258" t="s">
        <v>129</v>
      </c>
    </row>
    <row r="255" s="12" customFormat="1" ht="22.8" customHeight="1">
      <c r="A255" s="12"/>
      <c r="B255" s="197"/>
      <c r="C255" s="198"/>
      <c r="D255" s="199" t="s">
        <v>76</v>
      </c>
      <c r="E255" s="211" t="s">
        <v>231</v>
      </c>
      <c r="F255" s="211" t="s">
        <v>231</v>
      </c>
      <c r="G255" s="198"/>
      <c r="H255" s="198"/>
      <c r="I255" s="201"/>
      <c r="J255" s="212">
        <f>BK255</f>
        <v>0</v>
      </c>
      <c r="K255" s="198"/>
      <c r="L255" s="203"/>
      <c r="M255" s="204"/>
      <c r="N255" s="205"/>
      <c r="O255" s="205"/>
      <c r="P255" s="206">
        <f>SUM(P256:P267)</f>
        <v>0</v>
      </c>
      <c r="Q255" s="205"/>
      <c r="R255" s="206">
        <f>SUM(R256:R267)</f>
        <v>0</v>
      </c>
      <c r="S255" s="205"/>
      <c r="T255" s="207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8" t="s">
        <v>128</v>
      </c>
      <c r="AT255" s="209" t="s">
        <v>76</v>
      </c>
      <c r="AU255" s="209" t="s">
        <v>83</v>
      </c>
      <c r="AY255" s="208" t="s">
        <v>129</v>
      </c>
      <c r="BK255" s="210">
        <f>SUM(BK256:BK267)</f>
        <v>0</v>
      </c>
    </row>
    <row r="256" s="2" customFormat="1" ht="24.15" customHeight="1">
      <c r="A256" s="39"/>
      <c r="B256" s="40"/>
      <c r="C256" s="213" t="s">
        <v>395</v>
      </c>
      <c r="D256" s="213" t="s">
        <v>132</v>
      </c>
      <c r="E256" s="214" t="s">
        <v>233</v>
      </c>
      <c r="F256" s="215" t="s">
        <v>234</v>
      </c>
      <c r="G256" s="216" t="s">
        <v>135</v>
      </c>
      <c r="H256" s="217">
        <v>10</v>
      </c>
      <c r="I256" s="218"/>
      <c r="J256" s="219">
        <f>ROUND(I256*H256,2)</f>
        <v>0</v>
      </c>
      <c r="K256" s="215" t="s">
        <v>32</v>
      </c>
      <c r="L256" s="45"/>
      <c r="M256" s="220" t="s">
        <v>32</v>
      </c>
      <c r="N256" s="221" t="s">
        <v>48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137</v>
      </c>
      <c r="AT256" s="224" t="s">
        <v>132</v>
      </c>
      <c r="AU256" s="224" t="s">
        <v>85</v>
      </c>
      <c r="AY256" s="17" t="s">
        <v>129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83</v>
      </c>
      <c r="BK256" s="225">
        <f>ROUND(I256*H256,2)</f>
        <v>0</v>
      </c>
      <c r="BL256" s="17" t="s">
        <v>137</v>
      </c>
      <c r="BM256" s="224" t="s">
        <v>235</v>
      </c>
    </row>
    <row r="257" s="13" customFormat="1">
      <c r="A257" s="13"/>
      <c r="B257" s="226"/>
      <c r="C257" s="227"/>
      <c r="D257" s="228" t="s">
        <v>139</v>
      </c>
      <c r="E257" s="229" t="s">
        <v>32</v>
      </c>
      <c r="F257" s="230" t="s">
        <v>140</v>
      </c>
      <c r="G257" s="227"/>
      <c r="H257" s="229" t="s">
        <v>32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139</v>
      </c>
      <c r="AU257" s="236" t="s">
        <v>85</v>
      </c>
      <c r="AV257" s="13" t="s">
        <v>83</v>
      </c>
      <c r="AW257" s="13" t="s">
        <v>39</v>
      </c>
      <c r="AX257" s="13" t="s">
        <v>77</v>
      </c>
      <c r="AY257" s="236" t="s">
        <v>129</v>
      </c>
    </row>
    <row r="258" s="14" customFormat="1">
      <c r="A258" s="14"/>
      <c r="B258" s="237"/>
      <c r="C258" s="238"/>
      <c r="D258" s="228" t="s">
        <v>139</v>
      </c>
      <c r="E258" s="239" t="s">
        <v>32</v>
      </c>
      <c r="F258" s="240" t="s">
        <v>396</v>
      </c>
      <c r="G258" s="238"/>
      <c r="H258" s="241">
        <v>10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139</v>
      </c>
      <c r="AU258" s="247" t="s">
        <v>85</v>
      </c>
      <c r="AV258" s="14" t="s">
        <v>85</v>
      </c>
      <c r="AW258" s="14" t="s">
        <v>39</v>
      </c>
      <c r="AX258" s="14" t="s">
        <v>77</v>
      </c>
      <c r="AY258" s="247" t="s">
        <v>129</v>
      </c>
    </row>
    <row r="259" s="15" customFormat="1">
      <c r="A259" s="15"/>
      <c r="B259" s="248"/>
      <c r="C259" s="249"/>
      <c r="D259" s="228" t="s">
        <v>139</v>
      </c>
      <c r="E259" s="250" t="s">
        <v>32</v>
      </c>
      <c r="F259" s="251" t="s">
        <v>142</v>
      </c>
      <c r="G259" s="249"/>
      <c r="H259" s="252">
        <v>10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8" t="s">
        <v>139</v>
      </c>
      <c r="AU259" s="258" t="s">
        <v>85</v>
      </c>
      <c r="AV259" s="15" t="s">
        <v>128</v>
      </c>
      <c r="AW259" s="15" t="s">
        <v>39</v>
      </c>
      <c r="AX259" s="15" t="s">
        <v>83</v>
      </c>
      <c r="AY259" s="258" t="s">
        <v>129</v>
      </c>
    </row>
    <row r="260" s="2" customFormat="1" ht="24.15" customHeight="1">
      <c r="A260" s="39"/>
      <c r="B260" s="40"/>
      <c r="C260" s="213" t="s">
        <v>397</v>
      </c>
      <c r="D260" s="213" t="s">
        <v>132</v>
      </c>
      <c r="E260" s="214" t="s">
        <v>238</v>
      </c>
      <c r="F260" s="215" t="s">
        <v>398</v>
      </c>
      <c r="G260" s="216" t="s">
        <v>135</v>
      </c>
      <c r="H260" s="217">
        <v>10</v>
      </c>
      <c r="I260" s="218"/>
      <c r="J260" s="219">
        <f>ROUND(I260*H260,2)</f>
        <v>0</v>
      </c>
      <c r="K260" s="215" t="s">
        <v>136</v>
      </c>
      <c r="L260" s="45"/>
      <c r="M260" s="220" t="s">
        <v>32</v>
      </c>
      <c r="N260" s="221" t="s">
        <v>48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137</v>
      </c>
      <c r="AT260" s="224" t="s">
        <v>132</v>
      </c>
      <c r="AU260" s="224" t="s">
        <v>85</v>
      </c>
      <c r="AY260" s="17" t="s">
        <v>129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7" t="s">
        <v>83</v>
      </c>
      <c r="BK260" s="225">
        <f>ROUND(I260*H260,2)</f>
        <v>0</v>
      </c>
      <c r="BL260" s="17" t="s">
        <v>137</v>
      </c>
      <c r="BM260" s="224" t="s">
        <v>240</v>
      </c>
    </row>
    <row r="261" s="13" customFormat="1">
      <c r="A261" s="13"/>
      <c r="B261" s="226"/>
      <c r="C261" s="227"/>
      <c r="D261" s="228" t="s">
        <v>139</v>
      </c>
      <c r="E261" s="229" t="s">
        <v>32</v>
      </c>
      <c r="F261" s="230" t="s">
        <v>140</v>
      </c>
      <c r="G261" s="227"/>
      <c r="H261" s="229" t="s">
        <v>32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139</v>
      </c>
      <c r="AU261" s="236" t="s">
        <v>85</v>
      </c>
      <c r="AV261" s="13" t="s">
        <v>83</v>
      </c>
      <c r="AW261" s="13" t="s">
        <v>39</v>
      </c>
      <c r="AX261" s="13" t="s">
        <v>77</v>
      </c>
      <c r="AY261" s="236" t="s">
        <v>129</v>
      </c>
    </row>
    <row r="262" s="14" customFormat="1">
      <c r="A262" s="14"/>
      <c r="B262" s="237"/>
      <c r="C262" s="238"/>
      <c r="D262" s="228" t="s">
        <v>139</v>
      </c>
      <c r="E262" s="239" t="s">
        <v>32</v>
      </c>
      <c r="F262" s="240" t="s">
        <v>399</v>
      </c>
      <c r="G262" s="238"/>
      <c r="H262" s="241">
        <v>10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139</v>
      </c>
      <c r="AU262" s="247" t="s">
        <v>85</v>
      </c>
      <c r="AV262" s="14" t="s">
        <v>85</v>
      </c>
      <c r="AW262" s="14" t="s">
        <v>39</v>
      </c>
      <c r="AX262" s="14" t="s">
        <v>77</v>
      </c>
      <c r="AY262" s="247" t="s">
        <v>129</v>
      </c>
    </row>
    <row r="263" s="15" customFormat="1">
      <c r="A263" s="15"/>
      <c r="B263" s="248"/>
      <c r="C263" s="249"/>
      <c r="D263" s="228" t="s">
        <v>139</v>
      </c>
      <c r="E263" s="250" t="s">
        <v>32</v>
      </c>
      <c r="F263" s="251" t="s">
        <v>142</v>
      </c>
      <c r="G263" s="249"/>
      <c r="H263" s="252">
        <v>10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8" t="s">
        <v>139</v>
      </c>
      <c r="AU263" s="258" t="s">
        <v>85</v>
      </c>
      <c r="AV263" s="15" t="s">
        <v>128</v>
      </c>
      <c r="AW263" s="15" t="s">
        <v>39</v>
      </c>
      <c r="AX263" s="15" t="s">
        <v>83</v>
      </c>
      <c r="AY263" s="258" t="s">
        <v>129</v>
      </c>
    </row>
    <row r="264" s="2" customFormat="1" ht="24.15" customHeight="1">
      <c r="A264" s="39"/>
      <c r="B264" s="40"/>
      <c r="C264" s="213" t="s">
        <v>400</v>
      </c>
      <c r="D264" s="213" t="s">
        <v>132</v>
      </c>
      <c r="E264" s="214" t="s">
        <v>243</v>
      </c>
      <c r="F264" s="215" t="s">
        <v>401</v>
      </c>
      <c r="G264" s="216" t="s">
        <v>135</v>
      </c>
      <c r="H264" s="217">
        <v>1</v>
      </c>
      <c r="I264" s="218"/>
      <c r="J264" s="219">
        <f>ROUND(I264*H264,2)</f>
        <v>0</v>
      </c>
      <c r="K264" s="215" t="s">
        <v>136</v>
      </c>
      <c r="L264" s="45"/>
      <c r="M264" s="220" t="s">
        <v>32</v>
      </c>
      <c r="N264" s="221" t="s">
        <v>48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137</v>
      </c>
      <c r="AT264" s="224" t="s">
        <v>132</v>
      </c>
      <c r="AU264" s="224" t="s">
        <v>85</v>
      </c>
      <c r="AY264" s="17" t="s">
        <v>129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7" t="s">
        <v>83</v>
      </c>
      <c r="BK264" s="225">
        <f>ROUND(I264*H264,2)</f>
        <v>0</v>
      </c>
      <c r="BL264" s="17" t="s">
        <v>137</v>
      </c>
      <c r="BM264" s="224" t="s">
        <v>245</v>
      </c>
    </row>
    <row r="265" s="13" customFormat="1">
      <c r="A265" s="13"/>
      <c r="B265" s="226"/>
      <c r="C265" s="227"/>
      <c r="D265" s="228" t="s">
        <v>139</v>
      </c>
      <c r="E265" s="229" t="s">
        <v>32</v>
      </c>
      <c r="F265" s="230" t="s">
        <v>140</v>
      </c>
      <c r="G265" s="227"/>
      <c r="H265" s="229" t="s">
        <v>32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139</v>
      </c>
      <c r="AU265" s="236" t="s">
        <v>85</v>
      </c>
      <c r="AV265" s="13" t="s">
        <v>83</v>
      </c>
      <c r="AW265" s="13" t="s">
        <v>39</v>
      </c>
      <c r="AX265" s="13" t="s">
        <v>77</v>
      </c>
      <c r="AY265" s="236" t="s">
        <v>129</v>
      </c>
    </row>
    <row r="266" s="14" customFormat="1">
      <c r="A266" s="14"/>
      <c r="B266" s="237"/>
      <c r="C266" s="238"/>
      <c r="D266" s="228" t="s">
        <v>139</v>
      </c>
      <c r="E266" s="239" t="s">
        <v>32</v>
      </c>
      <c r="F266" s="240" t="s">
        <v>246</v>
      </c>
      <c r="G266" s="238"/>
      <c r="H266" s="241">
        <v>1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139</v>
      </c>
      <c r="AU266" s="247" t="s">
        <v>85</v>
      </c>
      <c r="AV266" s="14" t="s">
        <v>85</v>
      </c>
      <c r="AW266" s="14" t="s">
        <v>39</v>
      </c>
      <c r="AX266" s="14" t="s">
        <v>77</v>
      </c>
      <c r="AY266" s="247" t="s">
        <v>129</v>
      </c>
    </row>
    <row r="267" s="15" customFormat="1">
      <c r="A267" s="15"/>
      <c r="B267" s="248"/>
      <c r="C267" s="249"/>
      <c r="D267" s="228" t="s">
        <v>139</v>
      </c>
      <c r="E267" s="250" t="s">
        <v>32</v>
      </c>
      <c r="F267" s="251" t="s">
        <v>142</v>
      </c>
      <c r="G267" s="249"/>
      <c r="H267" s="252">
        <v>1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8" t="s">
        <v>139</v>
      </c>
      <c r="AU267" s="258" t="s">
        <v>85</v>
      </c>
      <c r="AV267" s="15" t="s">
        <v>128</v>
      </c>
      <c r="AW267" s="15" t="s">
        <v>39</v>
      </c>
      <c r="AX267" s="15" t="s">
        <v>83</v>
      </c>
      <c r="AY267" s="258" t="s">
        <v>129</v>
      </c>
    </row>
    <row r="268" s="12" customFormat="1" ht="22.8" customHeight="1">
      <c r="A268" s="12"/>
      <c r="B268" s="197"/>
      <c r="C268" s="198"/>
      <c r="D268" s="199" t="s">
        <v>76</v>
      </c>
      <c r="E268" s="211" t="s">
        <v>247</v>
      </c>
      <c r="F268" s="211" t="s">
        <v>248</v>
      </c>
      <c r="G268" s="198"/>
      <c r="H268" s="198"/>
      <c r="I268" s="201"/>
      <c r="J268" s="212">
        <f>BK268</f>
        <v>0</v>
      </c>
      <c r="K268" s="198"/>
      <c r="L268" s="203"/>
      <c r="M268" s="204"/>
      <c r="N268" s="205"/>
      <c r="O268" s="205"/>
      <c r="P268" s="206">
        <f>SUM(P269:P278)</f>
        <v>0</v>
      </c>
      <c r="Q268" s="205"/>
      <c r="R268" s="206">
        <f>SUM(R269:R278)</f>
        <v>0</v>
      </c>
      <c r="S268" s="205"/>
      <c r="T268" s="207">
        <f>SUM(T269:T278)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8" t="s">
        <v>128</v>
      </c>
      <c r="AT268" s="209" t="s">
        <v>76</v>
      </c>
      <c r="AU268" s="209" t="s">
        <v>83</v>
      </c>
      <c r="AY268" s="208" t="s">
        <v>129</v>
      </c>
      <c r="BK268" s="210">
        <f>SUM(BK269:BK278)</f>
        <v>0</v>
      </c>
    </row>
    <row r="269" s="2" customFormat="1" ht="24.15" customHeight="1">
      <c r="A269" s="39"/>
      <c r="B269" s="40"/>
      <c r="C269" s="213" t="s">
        <v>402</v>
      </c>
      <c r="D269" s="213" t="s">
        <v>132</v>
      </c>
      <c r="E269" s="214" t="s">
        <v>403</v>
      </c>
      <c r="F269" s="215" t="s">
        <v>404</v>
      </c>
      <c r="G269" s="216" t="s">
        <v>135</v>
      </c>
      <c r="H269" s="217">
        <v>5</v>
      </c>
      <c r="I269" s="218"/>
      <c r="J269" s="219">
        <f>ROUND(I269*H269,2)</f>
        <v>0</v>
      </c>
      <c r="K269" s="215" t="s">
        <v>136</v>
      </c>
      <c r="L269" s="45"/>
      <c r="M269" s="220" t="s">
        <v>32</v>
      </c>
      <c r="N269" s="221" t="s">
        <v>48</v>
      </c>
      <c r="O269" s="85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137</v>
      </c>
      <c r="AT269" s="224" t="s">
        <v>132</v>
      </c>
      <c r="AU269" s="224" t="s">
        <v>85</v>
      </c>
      <c r="AY269" s="17" t="s">
        <v>129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7" t="s">
        <v>83</v>
      </c>
      <c r="BK269" s="225">
        <f>ROUND(I269*H269,2)</f>
        <v>0</v>
      </c>
      <c r="BL269" s="17" t="s">
        <v>137</v>
      </c>
      <c r="BM269" s="224" t="s">
        <v>405</v>
      </c>
    </row>
    <row r="270" s="13" customFormat="1">
      <c r="A270" s="13"/>
      <c r="B270" s="226"/>
      <c r="C270" s="227"/>
      <c r="D270" s="228" t="s">
        <v>139</v>
      </c>
      <c r="E270" s="229" t="s">
        <v>32</v>
      </c>
      <c r="F270" s="230" t="s">
        <v>140</v>
      </c>
      <c r="G270" s="227"/>
      <c r="H270" s="229" t="s">
        <v>32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139</v>
      </c>
      <c r="AU270" s="236" t="s">
        <v>85</v>
      </c>
      <c r="AV270" s="13" t="s">
        <v>83</v>
      </c>
      <c r="AW270" s="13" t="s">
        <v>39</v>
      </c>
      <c r="AX270" s="13" t="s">
        <v>77</v>
      </c>
      <c r="AY270" s="236" t="s">
        <v>129</v>
      </c>
    </row>
    <row r="271" s="14" customFormat="1">
      <c r="A271" s="14"/>
      <c r="B271" s="237"/>
      <c r="C271" s="238"/>
      <c r="D271" s="228" t="s">
        <v>139</v>
      </c>
      <c r="E271" s="239" t="s">
        <v>32</v>
      </c>
      <c r="F271" s="240" t="s">
        <v>406</v>
      </c>
      <c r="G271" s="238"/>
      <c r="H271" s="241">
        <v>5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139</v>
      </c>
      <c r="AU271" s="247" t="s">
        <v>85</v>
      </c>
      <c r="AV271" s="14" t="s">
        <v>85</v>
      </c>
      <c r="AW271" s="14" t="s">
        <v>39</v>
      </c>
      <c r="AX271" s="14" t="s">
        <v>77</v>
      </c>
      <c r="AY271" s="247" t="s">
        <v>129</v>
      </c>
    </row>
    <row r="272" s="15" customFormat="1">
      <c r="A272" s="15"/>
      <c r="B272" s="248"/>
      <c r="C272" s="249"/>
      <c r="D272" s="228" t="s">
        <v>139</v>
      </c>
      <c r="E272" s="250" t="s">
        <v>32</v>
      </c>
      <c r="F272" s="251" t="s">
        <v>142</v>
      </c>
      <c r="G272" s="249"/>
      <c r="H272" s="252">
        <v>5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8" t="s">
        <v>139</v>
      </c>
      <c r="AU272" s="258" t="s">
        <v>85</v>
      </c>
      <c r="AV272" s="15" t="s">
        <v>128</v>
      </c>
      <c r="AW272" s="15" t="s">
        <v>39</v>
      </c>
      <c r="AX272" s="15" t="s">
        <v>83</v>
      </c>
      <c r="AY272" s="258" t="s">
        <v>129</v>
      </c>
    </row>
    <row r="273" s="2" customFormat="1" ht="24.15" customHeight="1">
      <c r="A273" s="39"/>
      <c r="B273" s="40"/>
      <c r="C273" s="213" t="s">
        <v>407</v>
      </c>
      <c r="D273" s="213" t="s">
        <v>132</v>
      </c>
      <c r="E273" s="214" t="s">
        <v>408</v>
      </c>
      <c r="F273" s="215" t="s">
        <v>409</v>
      </c>
      <c r="G273" s="216" t="s">
        <v>135</v>
      </c>
      <c r="H273" s="217">
        <v>12</v>
      </c>
      <c r="I273" s="218"/>
      <c r="J273" s="219">
        <f>ROUND(I273*H273,2)</f>
        <v>0</v>
      </c>
      <c r="K273" s="215" t="s">
        <v>136</v>
      </c>
      <c r="L273" s="45"/>
      <c r="M273" s="220" t="s">
        <v>32</v>
      </c>
      <c r="N273" s="221" t="s">
        <v>48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137</v>
      </c>
      <c r="AT273" s="224" t="s">
        <v>132</v>
      </c>
      <c r="AU273" s="224" t="s">
        <v>85</v>
      </c>
      <c r="AY273" s="17" t="s">
        <v>129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7" t="s">
        <v>83</v>
      </c>
      <c r="BK273" s="225">
        <f>ROUND(I273*H273,2)</f>
        <v>0</v>
      </c>
      <c r="BL273" s="17" t="s">
        <v>137</v>
      </c>
      <c r="BM273" s="224" t="s">
        <v>410</v>
      </c>
    </row>
    <row r="274" s="13" customFormat="1">
      <c r="A274" s="13"/>
      <c r="B274" s="226"/>
      <c r="C274" s="227"/>
      <c r="D274" s="228" t="s">
        <v>139</v>
      </c>
      <c r="E274" s="229" t="s">
        <v>32</v>
      </c>
      <c r="F274" s="230" t="s">
        <v>140</v>
      </c>
      <c r="G274" s="227"/>
      <c r="H274" s="229" t="s">
        <v>32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139</v>
      </c>
      <c r="AU274" s="236" t="s">
        <v>85</v>
      </c>
      <c r="AV274" s="13" t="s">
        <v>83</v>
      </c>
      <c r="AW274" s="13" t="s">
        <v>39</v>
      </c>
      <c r="AX274" s="13" t="s">
        <v>77</v>
      </c>
      <c r="AY274" s="236" t="s">
        <v>129</v>
      </c>
    </row>
    <row r="275" s="14" customFormat="1">
      <c r="A275" s="14"/>
      <c r="B275" s="237"/>
      <c r="C275" s="238"/>
      <c r="D275" s="228" t="s">
        <v>139</v>
      </c>
      <c r="E275" s="239" t="s">
        <v>32</v>
      </c>
      <c r="F275" s="240" t="s">
        <v>411</v>
      </c>
      <c r="G275" s="238"/>
      <c r="H275" s="241">
        <v>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139</v>
      </c>
      <c r="AU275" s="247" t="s">
        <v>85</v>
      </c>
      <c r="AV275" s="14" t="s">
        <v>85</v>
      </c>
      <c r="AW275" s="14" t="s">
        <v>39</v>
      </c>
      <c r="AX275" s="14" t="s">
        <v>77</v>
      </c>
      <c r="AY275" s="247" t="s">
        <v>129</v>
      </c>
    </row>
    <row r="276" s="14" customFormat="1">
      <c r="A276" s="14"/>
      <c r="B276" s="237"/>
      <c r="C276" s="238"/>
      <c r="D276" s="228" t="s">
        <v>139</v>
      </c>
      <c r="E276" s="239" t="s">
        <v>32</v>
      </c>
      <c r="F276" s="240" t="s">
        <v>412</v>
      </c>
      <c r="G276" s="238"/>
      <c r="H276" s="241">
        <v>5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139</v>
      </c>
      <c r="AU276" s="247" t="s">
        <v>85</v>
      </c>
      <c r="AV276" s="14" t="s">
        <v>85</v>
      </c>
      <c r="AW276" s="14" t="s">
        <v>39</v>
      </c>
      <c r="AX276" s="14" t="s">
        <v>77</v>
      </c>
      <c r="AY276" s="247" t="s">
        <v>129</v>
      </c>
    </row>
    <row r="277" s="14" customFormat="1">
      <c r="A277" s="14"/>
      <c r="B277" s="237"/>
      <c r="C277" s="238"/>
      <c r="D277" s="228" t="s">
        <v>139</v>
      </c>
      <c r="E277" s="239" t="s">
        <v>32</v>
      </c>
      <c r="F277" s="240" t="s">
        <v>413</v>
      </c>
      <c r="G277" s="238"/>
      <c r="H277" s="241">
        <v>2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139</v>
      </c>
      <c r="AU277" s="247" t="s">
        <v>85</v>
      </c>
      <c r="AV277" s="14" t="s">
        <v>85</v>
      </c>
      <c r="AW277" s="14" t="s">
        <v>39</v>
      </c>
      <c r="AX277" s="14" t="s">
        <v>77</v>
      </c>
      <c r="AY277" s="247" t="s">
        <v>129</v>
      </c>
    </row>
    <row r="278" s="15" customFormat="1">
      <c r="A278" s="15"/>
      <c r="B278" s="248"/>
      <c r="C278" s="249"/>
      <c r="D278" s="228" t="s">
        <v>139</v>
      </c>
      <c r="E278" s="250" t="s">
        <v>32</v>
      </c>
      <c r="F278" s="251" t="s">
        <v>142</v>
      </c>
      <c r="G278" s="249"/>
      <c r="H278" s="252">
        <v>12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8" t="s">
        <v>139</v>
      </c>
      <c r="AU278" s="258" t="s">
        <v>85</v>
      </c>
      <c r="AV278" s="15" t="s">
        <v>128</v>
      </c>
      <c r="AW278" s="15" t="s">
        <v>39</v>
      </c>
      <c r="AX278" s="15" t="s">
        <v>83</v>
      </c>
      <c r="AY278" s="258" t="s">
        <v>129</v>
      </c>
    </row>
    <row r="279" s="12" customFormat="1" ht="22.8" customHeight="1">
      <c r="A279" s="12"/>
      <c r="B279" s="197"/>
      <c r="C279" s="198"/>
      <c r="D279" s="199" t="s">
        <v>76</v>
      </c>
      <c r="E279" s="211" t="s">
        <v>254</v>
      </c>
      <c r="F279" s="211" t="s">
        <v>414</v>
      </c>
      <c r="G279" s="198"/>
      <c r="H279" s="198"/>
      <c r="I279" s="201"/>
      <c r="J279" s="212">
        <f>BK279</f>
        <v>0</v>
      </c>
      <c r="K279" s="198"/>
      <c r="L279" s="203"/>
      <c r="M279" s="204"/>
      <c r="N279" s="205"/>
      <c r="O279" s="205"/>
      <c r="P279" s="206">
        <f>SUM(P280:P283)</f>
        <v>0</v>
      </c>
      <c r="Q279" s="205"/>
      <c r="R279" s="206">
        <f>SUM(R280:R283)</f>
        <v>0</v>
      </c>
      <c r="S279" s="205"/>
      <c r="T279" s="207">
        <f>SUM(T280:T283)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8" t="s">
        <v>128</v>
      </c>
      <c r="AT279" s="209" t="s">
        <v>76</v>
      </c>
      <c r="AU279" s="209" t="s">
        <v>83</v>
      </c>
      <c r="AY279" s="208" t="s">
        <v>129</v>
      </c>
      <c r="BK279" s="210">
        <f>SUM(BK280:BK283)</f>
        <v>0</v>
      </c>
    </row>
    <row r="280" s="2" customFormat="1" ht="24.15" customHeight="1">
      <c r="A280" s="39"/>
      <c r="B280" s="40"/>
      <c r="C280" s="213" t="s">
        <v>415</v>
      </c>
      <c r="D280" s="213" t="s">
        <v>132</v>
      </c>
      <c r="E280" s="214" t="s">
        <v>257</v>
      </c>
      <c r="F280" s="215" t="s">
        <v>258</v>
      </c>
      <c r="G280" s="216" t="s">
        <v>135</v>
      </c>
      <c r="H280" s="217">
        <v>3</v>
      </c>
      <c r="I280" s="218"/>
      <c r="J280" s="219">
        <f>ROUND(I280*H280,2)</f>
        <v>0</v>
      </c>
      <c r="K280" s="215" t="s">
        <v>136</v>
      </c>
      <c r="L280" s="45"/>
      <c r="M280" s="220" t="s">
        <v>32</v>
      </c>
      <c r="N280" s="221" t="s">
        <v>48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137</v>
      </c>
      <c r="AT280" s="224" t="s">
        <v>132</v>
      </c>
      <c r="AU280" s="224" t="s">
        <v>85</v>
      </c>
      <c r="AY280" s="17" t="s">
        <v>129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83</v>
      </c>
      <c r="BK280" s="225">
        <f>ROUND(I280*H280,2)</f>
        <v>0</v>
      </c>
      <c r="BL280" s="17" t="s">
        <v>137</v>
      </c>
      <c r="BM280" s="224" t="s">
        <v>416</v>
      </c>
    </row>
    <row r="281" s="13" customFormat="1">
      <c r="A281" s="13"/>
      <c r="B281" s="226"/>
      <c r="C281" s="227"/>
      <c r="D281" s="228" t="s">
        <v>139</v>
      </c>
      <c r="E281" s="229" t="s">
        <v>32</v>
      </c>
      <c r="F281" s="230" t="s">
        <v>140</v>
      </c>
      <c r="G281" s="227"/>
      <c r="H281" s="229" t="s">
        <v>32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139</v>
      </c>
      <c r="AU281" s="236" t="s">
        <v>85</v>
      </c>
      <c r="AV281" s="13" t="s">
        <v>83</v>
      </c>
      <c r="AW281" s="13" t="s">
        <v>39</v>
      </c>
      <c r="AX281" s="13" t="s">
        <v>77</v>
      </c>
      <c r="AY281" s="236" t="s">
        <v>129</v>
      </c>
    </row>
    <row r="282" s="14" customFormat="1">
      <c r="A282" s="14"/>
      <c r="B282" s="237"/>
      <c r="C282" s="238"/>
      <c r="D282" s="228" t="s">
        <v>139</v>
      </c>
      <c r="E282" s="239" t="s">
        <v>32</v>
      </c>
      <c r="F282" s="240" t="s">
        <v>417</v>
      </c>
      <c r="G282" s="238"/>
      <c r="H282" s="241">
        <v>3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139</v>
      </c>
      <c r="AU282" s="247" t="s">
        <v>85</v>
      </c>
      <c r="AV282" s="14" t="s">
        <v>85</v>
      </c>
      <c r="AW282" s="14" t="s">
        <v>39</v>
      </c>
      <c r="AX282" s="14" t="s">
        <v>77</v>
      </c>
      <c r="AY282" s="247" t="s">
        <v>129</v>
      </c>
    </row>
    <row r="283" s="15" customFormat="1">
      <c r="A283" s="15"/>
      <c r="B283" s="248"/>
      <c r="C283" s="249"/>
      <c r="D283" s="228" t="s">
        <v>139</v>
      </c>
      <c r="E283" s="250" t="s">
        <v>32</v>
      </c>
      <c r="F283" s="251" t="s">
        <v>142</v>
      </c>
      <c r="G283" s="249"/>
      <c r="H283" s="252">
        <v>3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139</v>
      </c>
      <c r="AU283" s="258" t="s">
        <v>85</v>
      </c>
      <c r="AV283" s="15" t="s">
        <v>128</v>
      </c>
      <c r="AW283" s="15" t="s">
        <v>39</v>
      </c>
      <c r="AX283" s="15" t="s">
        <v>83</v>
      </c>
      <c r="AY283" s="258" t="s">
        <v>129</v>
      </c>
    </row>
    <row r="284" s="12" customFormat="1" ht="22.8" customHeight="1">
      <c r="A284" s="12"/>
      <c r="B284" s="197"/>
      <c r="C284" s="198"/>
      <c r="D284" s="199" t="s">
        <v>76</v>
      </c>
      <c r="E284" s="211" t="s">
        <v>418</v>
      </c>
      <c r="F284" s="211" t="s">
        <v>419</v>
      </c>
      <c r="G284" s="198"/>
      <c r="H284" s="198"/>
      <c r="I284" s="201"/>
      <c r="J284" s="212">
        <f>BK284</f>
        <v>0</v>
      </c>
      <c r="K284" s="198"/>
      <c r="L284" s="203"/>
      <c r="M284" s="204"/>
      <c r="N284" s="205"/>
      <c r="O284" s="205"/>
      <c r="P284" s="206">
        <f>SUM(P285:P300)</f>
        <v>0</v>
      </c>
      <c r="Q284" s="205"/>
      <c r="R284" s="206">
        <f>SUM(R285:R300)</f>
        <v>0</v>
      </c>
      <c r="S284" s="205"/>
      <c r="T284" s="207">
        <f>SUM(T285:T300)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8" t="s">
        <v>128</v>
      </c>
      <c r="AT284" s="209" t="s">
        <v>76</v>
      </c>
      <c r="AU284" s="209" t="s">
        <v>83</v>
      </c>
      <c r="AY284" s="208" t="s">
        <v>129</v>
      </c>
      <c r="BK284" s="210">
        <f>SUM(BK285:BK300)</f>
        <v>0</v>
      </c>
    </row>
    <row r="285" s="2" customFormat="1" ht="16.5" customHeight="1">
      <c r="A285" s="39"/>
      <c r="B285" s="40"/>
      <c r="C285" s="262" t="s">
        <v>420</v>
      </c>
      <c r="D285" s="262" t="s">
        <v>421</v>
      </c>
      <c r="E285" s="263" t="s">
        <v>422</v>
      </c>
      <c r="F285" s="264" t="s">
        <v>423</v>
      </c>
      <c r="G285" s="265" t="s">
        <v>135</v>
      </c>
      <c r="H285" s="266">
        <v>30</v>
      </c>
      <c r="I285" s="267"/>
      <c r="J285" s="268">
        <f>ROUND(I285*H285,2)</f>
        <v>0</v>
      </c>
      <c r="K285" s="264" t="s">
        <v>136</v>
      </c>
      <c r="L285" s="269"/>
      <c r="M285" s="270" t="s">
        <v>32</v>
      </c>
      <c r="N285" s="271" t="s">
        <v>48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424</v>
      </c>
      <c r="AT285" s="224" t="s">
        <v>421</v>
      </c>
      <c r="AU285" s="224" t="s">
        <v>85</v>
      </c>
      <c r="AY285" s="17" t="s">
        <v>129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7" t="s">
        <v>83</v>
      </c>
      <c r="BK285" s="225">
        <f>ROUND(I285*H285,2)</f>
        <v>0</v>
      </c>
      <c r="BL285" s="17" t="s">
        <v>424</v>
      </c>
      <c r="BM285" s="224" t="s">
        <v>425</v>
      </c>
    </row>
    <row r="286" s="13" customFormat="1">
      <c r="A286" s="13"/>
      <c r="B286" s="226"/>
      <c r="C286" s="227"/>
      <c r="D286" s="228" t="s">
        <v>139</v>
      </c>
      <c r="E286" s="229" t="s">
        <v>32</v>
      </c>
      <c r="F286" s="230" t="s">
        <v>140</v>
      </c>
      <c r="G286" s="227"/>
      <c r="H286" s="229" t="s">
        <v>32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139</v>
      </c>
      <c r="AU286" s="236" t="s">
        <v>85</v>
      </c>
      <c r="AV286" s="13" t="s">
        <v>83</v>
      </c>
      <c r="AW286" s="13" t="s">
        <v>39</v>
      </c>
      <c r="AX286" s="13" t="s">
        <v>77</v>
      </c>
      <c r="AY286" s="236" t="s">
        <v>129</v>
      </c>
    </row>
    <row r="287" s="14" customFormat="1">
      <c r="A287" s="14"/>
      <c r="B287" s="237"/>
      <c r="C287" s="238"/>
      <c r="D287" s="228" t="s">
        <v>139</v>
      </c>
      <c r="E287" s="239" t="s">
        <v>32</v>
      </c>
      <c r="F287" s="240" t="s">
        <v>426</v>
      </c>
      <c r="G287" s="238"/>
      <c r="H287" s="241">
        <v>30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139</v>
      </c>
      <c r="AU287" s="247" t="s">
        <v>85</v>
      </c>
      <c r="AV287" s="14" t="s">
        <v>85</v>
      </c>
      <c r="AW287" s="14" t="s">
        <v>39</v>
      </c>
      <c r="AX287" s="14" t="s">
        <v>77</v>
      </c>
      <c r="AY287" s="247" t="s">
        <v>129</v>
      </c>
    </row>
    <row r="288" s="15" customFormat="1">
      <c r="A288" s="15"/>
      <c r="B288" s="248"/>
      <c r="C288" s="249"/>
      <c r="D288" s="228" t="s">
        <v>139</v>
      </c>
      <c r="E288" s="250" t="s">
        <v>32</v>
      </c>
      <c r="F288" s="251" t="s">
        <v>142</v>
      </c>
      <c r="G288" s="249"/>
      <c r="H288" s="252">
        <v>30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139</v>
      </c>
      <c r="AU288" s="258" t="s">
        <v>85</v>
      </c>
      <c r="AV288" s="15" t="s">
        <v>128</v>
      </c>
      <c r="AW288" s="15" t="s">
        <v>39</v>
      </c>
      <c r="AX288" s="15" t="s">
        <v>83</v>
      </c>
      <c r="AY288" s="258" t="s">
        <v>129</v>
      </c>
    </row>
    <row r="289" s="2" customFormat="1" ht="16.5" customHeight="1">
      <c r="A289" s="39"/>
      <c r="B289" s="40"/>
      <c r="C289" s="262" t="s">
        <v>427</v>
      </c>
      <c r="D289" s="262" t="s">
        <v>421</v>
      </c>
      <c r="E289" s="263" t="s">
        <v>428</v>
      </c>
      <c r="F289" s="264" t="s">
        <v>429</v>
      </c>
      <c r="G289" s="265" t="s">
        <v>135</v>
      </c>
      <c r="H289" s="266">
        <v>30</v>
      </c>
      <c r="I289" s="267"/>
      <c r="J289" s="268">
        <f>ROUND(I289*H289,2)</f>
        <v>0</v>
      </c>
      <c r="K289" s="264" t="s">
        <v>32</v>
      </c>
      <c r="L289" s="269"/>
      <c r="M289" s="270" t="s">
        <v>32</v>
      </c>
      <c r="N289" s="271" t="s">
        <v>48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424</v>
      </c>
      <c r="AT289" s="224" t="s">
        <v>421</v>
      </c>
      <c r="AU289" s="224" t="s">
        <v>85</v>
      </c>
      <c r="AY289" s="17" t="s">
        <v>129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83</v>
      </c>
      <c r="BK289" s="225">
        <f>ROUND(I289*H289,2)</f>
        <v>0</v>
      </c>
      <c r="BL289" s="17" t="s">
        <v>424</v>
      </c>
      <c r="BM289" s="224" t="s">
        <v>430</v>
      </c>
    </row>
    <row r="290" s="13" customFormat="1">
      <c r="A290" s="13"/>
      <c r="B290" s="226"/>
      <c r="C290" s="227"/>
      <c r="D290" s="228" t="s">
        <v>139</v>
      </c>
      <c r="E290" s="229" t="s">
        <v>32</v>
      </c>
      <c r="F290" s="230" t="s">
        <v>140</v>
      </c>
      <c r="G290" s="227"/>
      <c r="H290" s="229" t="s">
        <v>32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139</v>
      </c>
      <c r="AU290" s="236" t="s">
        <v>85</v>
      </c>
      <c r="AV290" s="13" t="s">
        <v>83</v>
      </c>
      <c r="AW290" s="13" t="s">
        <v>39</v>
      </c>
      <c r="AX290" s="13" t="s">
        <v>77</v>
      </c>
      <c r="AY290" s="236" t="s">
        <v>129</v>
      </c>
    </row>
    <row r="291" s="14" customFormat="1">
      <c r="A291" s="14"/>
      <c r="B291" s="237"/>
      <c r="C291" s="238"/>
      <c r="D291" s="228" t="s">
        <v>139</v>
      </c>
      <c r="E291" s="239" t="s">
        <v>32</v>
      </c>
      <c r="F291" s="240" t="s">
        <v>431</v>
      </c>
      <c r="G291" s="238"/>
      <c r="H291" s="241">
        <v>30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139</v>
      </c>
      <c r="AU291" s="247" t="s">
        <v>85</v>
      </c>
      <c r="AV291" s="14" t="s">
        <v>85</v>
      </c>
      <c r="AW291" s="14" t="s">
        <v>39</v>
      </c>
      <c r="AX291" s="14" t="s">
        <v>77</v>
      </c>
      <c r="AY291" s="247" t="s">
        <v>129</v>
      </c>
    </row>
    <row r="292" s="15" customFormat="1">
      <c r="A292" s="15"/>
      <c r="B292" s="248"/>
      <c r="C292" s="249"/>
      <c r="D292" s="228" t="s">
        <v>139</v>
      </c>
      <c r="E292" s="250" t="s">
        <v>32</v>
      </c>
      <c r="F292" s="251" t="s">
        <v>142</v>
      </c>
      <c r="G292" s="249"/>
      <c r="H292" s="252">
        <v>30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8" t="s">
        <v>139</v>
      </c>
      <c r="AU292" s="258" t="s">
        <v>85</v>
      </c>
      <c r="AV292" s="15" t="s">
        <v>128</v>
      </c>
      <c r="AW292" s="15" t="s">
        <v>39</v>
      </c>
      <c r="AX292" s="15" t="s">
        <v>83</v>
      </c>
      <c r="AY292" s="258" t="s">
        <v>129</v>
      </c>
    </row>
    <row r="293" s="2" customFormat="1" ht="16.5" customHeight="1">
      <c r="A293" s="39"/>
      <c r="B293" s="40"/>
      <c r="C293" s="262" t="s">
        <v>432</v>
      </c>
      <c r="D293" s="262" t="s">
        <v>421</v>
      </c>
      <c r="E293" s="263" t="s">
        <v>433</v>
      </c>
      <c r="F293" s="264" t="s">
        <v>434</v>
      </c>
      <c r="G293" s="265" t="s">
        <v>135</v>
      </c>
      <c r="H293" s="266">
        <v>20</v>
      </c>
      <c r="I293" s="267"/>
      <c r="J293" s="268">
        <f>ROUND(I293*H293,2)</f>
        <v>0</v>
      </c>
      <c r="K293" s="264" t="s">
        <v>136</v>
      </c>
      <c r="L293" s="269"/>
      <c r="M293" s="270" t="s">
        <v>32</v>
      </c>
      <c r="N293" s="271" t="s">
        <v>48</v>
      </c>
      <c r="O293" s="85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424</v>
      </c>
      <c r="AT293" s="224" t="s">
        <v>421</v>
      </c>
      <c r="AU293" s="224" t="s">
        <v>85</v>
      </c>
      <c r="AY293" s="17" t="s">
        <v>129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83</v>
      </c>
      <c r="BK293" s="225">
        <f>ROUND(I293*H293,2)</f>
        <v>0</v>
      </c>
      <c r="BL293" s="17" t="s">
        <v>424</v>
      </c>
      <c r="BM293" s="224" t="s">
        <v>435</v>
      </c>
    </row>
    <row r="294" s="13" customFormat="1">
      <c r="A294" s="13"/>
      <c r="B294" s="226"/>
      <c r="C294" s="227"/>
      <c r="D294" s="228" t="s">
        <v>139</v>
      </c>
      <c r="E294" s="229" t="s">
        <v>32</v>
      </c>
      <c r="F294" s="230" t="s">
        <v>140</v>
      </c>
      <c r="G294" s="227"/>
      <c r="H294" s="229" t="s">
        <v>32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139</v>
      </c>
      <c r="AU294" s="236" t="s">
        <v>85</v>
      </c>
      <c r="AV294" s="13" t="s">
        <v>83</v>
      </c>
      <c r="AW294" s="13" t="s">
        <v>39</v>
      </c>
      <c r="AX294" s="13" t="s">
        <v>77</v>
      </c>
      <c r="AY294" s="236" t="s">
        <v>129</v>
      </c>
    </row>
    <row r="295" s="14" customFormat="1">
      <c r="A295" s="14"/>
      <c r="B295" s="237"/>
      <c r="C295" s="238"/>
      <c r="D295" s="228" t="s">
        <v>139</v>
      </c>
      <c r="E295" s="239" t="s">
        <v>32</v>
      </c>
      <c r="F295" s="240" t="s">
        <v>436</v>
      </c>
      <c r="G295" s="238"/>
      <c r="H295" s="241">
        <v>20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139</v>
      </c>
      <c r="AU295" s="247" t="s">
        <v>85</v>
      </c>
      <c r="AV295" s="14" t="s">
        <v>85</v>
      </c>
      <c r="AW295" s="14" t="s">
        <v>39</v>
      </c>
      <c r="AX295" s="14" t="s">
        <v>77</v>
      </c>
      <c r="AY295" s="247" t="s">
        <v>129</v>
      </c>
    </row>
    <row r="296" s="15" customFormat="1">
      <c r="A296" s="15"/>
      <c r="B296" s="248"/>
      <c r="C296" s="249"/>
      <c r="D296" s="228" t="s">
        <v>139</v>
      </c>
      <c r="E296" s="250" t="s">
        <v>32</v>
      </c>
      <c r="F296" s="251" t="s">
        <v>142</v>
      </c>
      <c r="G296" s="249"/>
      <c r="H296" s="252">
        <v>20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8" t="s">
        <v>139</v>
      </c>
      <c r="AU296" s="258" t="s">
        <v>85</v>
      </c>
      <c r="AV296" s="15" t="s">
        <v>128</v>
      </c>
      <c r="AW296" s="15" t="s">
        <v>39</v>
      </c>
      <c r="AX296" s="15" t="s">
        <v>83</v>
      </c>
      <c r="AY296" s="258" t="s">
        <v>129</v>
      </c>
    </row>
    <row r="297" s="2" customFormat="1" ht="16.5" customHeight="1">
      <c r="A297" s="39"/>
      <c r="B297" s="40"/>
      <c r="C297" s="262" t="s">
        <v>437</v>
      </c>
      <c r="D297" s="262" t="s">
        <v>421</v>
      </c>
      <c r="E297" s="263" t="s">
        <v>438</v>
      </c>
      <c r="F297" s="264" t="s">
        <v>439</v>
      </c>
      <c r="G297" s="265" t="s">
        <v>135</v>
      </c>
      <c r="H297" s="266">
        <v>20</v>
      </c>
      <c r="I297" s="267"/>
      <c r="J297" s="268">
        <f>ROUND(I297*H297,2)</f>
        <v>0</v>
      </c>
      <c r="K297" s="264" t="s">
        <v>136</v>
      </c>
      <c r="L297" s="269"/>
      <c r="M297" s="270" t="s">
        <v>32</v>
      </c>
      <c r="N297" s="271" t="s">
        <v>48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424</v>
      </c>
      <c r="AT297" s="224" t="s">
        <v>421</v>
      </c>
      <c r="AU297" s="224" t="s">
        <v>85</v>
      </c>
      <c r="AY297" s="17" t="s">
        <v>129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7" t="s">
        <v>83</v>
      </c>
      <c r="BK297" s="225">
        <f>ROUND(I297*H297,2)</f>
        <v>0</v>
      </c>
      <c r="BL297" s="17" t="s">
        <v>424</v>
      </c>
      <c r="BM297" s="224" t="s">
        <v>440</v>
      </c>
    </row>
    <row r="298" s="13" customFormat="1">
      <c r="A298" s="13"/>
      <c r="B298" s="226"/>
      <c r="C298" s="227"/>
      <c r="D298" s="228" t="s">
        <v>139</v>
      </c>
      <c r="E298" s="229" t="s">
        <v>32</v>
      </c>
      <c r="F298" s="230" t="s">
        <v>266</v>
      </c>
      <c r="G298" s="227"/>
      <c r="H298" s="229" t="s">
        <v>32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139</v>
      </c>
      <c r="AU298" s="236" t="s">
        <v>85</v>
      </c>
      <c r="AV298" s="13" t="s">
        <v>83</v>
      </c>
      <c r="AW298" s="13" t="s">
        <v>39</v>
      </c>
      <c r="AX298" s="13" t="s">
        <v>77</v>
      </c>
      <c r="AY298" s="236" t="s">
        <v>129</v>
      </c>
    </row>
    <row r="299" s="14" customFormat="1">
      <c r="A299" s="14"/>
      <c r="B299" s="237"/>
      <c r="C299" s="238"/>
      <c r="D299" s="228" t="s">
        <v>139</v>
      </c>
      <c r="E299" s="239" t="s">
        <v>32</v>
      </c>
      <c r="F299" s="240" t="s">
        <v>436</v>
      </c>
      <c r="G299" s="238"/>
      <c r="H299" s="241">
        <v>20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139</v>
      </c>
      <c r="AU299" s="247" t="s">
        <v>85</v>
      </c>
      <c r="AV299" s="14" t="s">
        <v>85</v>
      </c>
      <c r="AW299" s="14" t="s">
        <v>39</v>
      </c>
      <c r="AX299" s="14" t="s">
        <v>77</v>
      </c>
      <c r="AY299" s="247" t="s">
        <v>129</v>
      </c>
    </row>
    <row r="300" s="15" customFormat="1">
      <c r="A300" s="15"/>
      <c r="B300" s="248"/>
      <c r="C300" s="249"/>
      <c r="D300" s="228" t="s">
        <v>139</v>
      </c>
      <c r="E300" s="250" t="s">
        <v>32</v>
      </c>
      <c r="F300" s="251" t="s">
        <v>142</v>
      </c>
      <c r="G300" s="249"/>
      <c r="H300" s="252">
        <v>20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8" t="s">
        <v>139</v>
      </c>
      <c r="AU300" s="258" t="s">
        <v>85</v>
      </c>
      <c r="AV300" s="15" t="s">
        <v>128</v>
      </c>
      <c r="AW300" s="15" t="s">
        <v>39</v>
      </c>
      <c r="AX300" s="15" t="s">
        <v>83</v>
      </c>
      <c r="AY300" s="258" t="s">
        <v>129</v>
      </c>
    </row>
    <row r="301" s="12" customFormat="1" ht="22.8" customHeight="1">
      <c r="A301" s="12"/>
      <c r="B301" s="197"/>
      <c r="C301" s="198"/>
      <c r="D301" s="199" t="s">
        <v>76</v>
      </c>
      <c r="E301" s="211" t="s">
        <v>261</v>
      </c>
      <c r="F301" s="211" t="s">
        <v>262</v>
      </c>
      <c r="G301" s="198"/>
      <c r="H301" s="198"/>
      <c r="I301" s="201"/>
      <c r="J301" s="212">
        <f>BK301</f>
        <v>0</v>
      </c>
      <c r="K301" s="198"/>
      <c r="L301" s="203"/>
      <c r="M301" s="204"/>
      <c r="N301" s="205"/>
      <c r="O301" s="205"/>
      <c r="P301" s="206">
        <f>SUM(P302:P305)</f>
        <v>0</v>
      </c>
      <c r="Q301" s="205"/>
      <c r="R301" s="206">
        <f>SUM(R302:R305)</f>
        <v>0</v>
      </c>
      <c r="S301" s="205"/>
      <c r="T301" s="207">
        <f>SUM(T302:T305)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8" t="s">
        <v>128</v>
      </c>
      <c r="AT301" s="209" t="s">
        <v>76</v>
      </c>
      <c r="AU301" s="209" t="s">
        <v>83</v>
      </c>
      <c r="AY301" s="208" t="s">
        <v>129</v>
      </c>
      <c r="BK301" s="210">
        <f>SUM(BK302:BK305)</f>
        <v>0</v>
      </c>
    </row>
    <row r="302" s="2" customFormat="1" ht="21.75" customHeight="1">
      <c r="A302" s="39"/>
      <c r="B302" s="40"/>
      <c r="C302" s="213" t="s">
        <v>441</v>
      </c>
      <c r="D302" s="213" t="s">
        <v>132</v>
      </c>
      <c r="E302" s="214" t="s">
        <v>263</v>
      </c>
      <c r="F302" s="215" t="s">
        <v>264</v>
      </c>
      <c r="G302" s="216" t="s">
        <v>135</v>
      </c>
      <c r="H302" s="217">
        <v>6</v>
      </c>
      <c r="I302" s="218"/>
      <c r="J302" s="219">
        <f>ROUND(I302*H302,2)</f>
        <v>0</v>
      </c>
      <c r="K302" s="215" t="s">
        <v>136</v>
      </c>
      <c r="L302" s="45"/>
      <c r="M302" s="220" t="s">
        <v>32</v>
      </c>
      <c r="N302" s="221" t="s">
        <v>48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137</v>
      </c>
      <c r="AT302" s="224" t="s">
        <v>132</v>
      </c>
      <c r="AU302" s="224" t="s">
        <v>85</v>
      </c>
      <c r="AY302" s="17" t="s">
        <v>129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7" t="s">
        <v>83</v>
      </c>
      <c r="BK302" s="225">
        <f>ROUND(I302*H302,2)</f>
        <v>0</v>
      </c>
      <c r="BL302" s="17" t="s">
        <v>137</v>
      </c>
      <c r="BM302" s="224" t="s">
        <v>265</v>
      </c>
    </row>
    <row r="303" s="13" customFormat="1">
      <c r="A303" s="13"/>
      <c r="B303" s="226"/>
      <c r="C303" s="227"/>
      <c r="D303" s="228" t="s">
        <v>139</v>
      </c>
      <c r="E303" s="229" t="s">
        <v>32</v>
      </c>
      <c r="F303" s="230" t="s">
        <v>140</v>
      </c>
      <c r="G303" s="227"/>
      <c r="H303" s="229" t="s">
        <v>32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139</v>
      </c>
      <c r="AU303" s="236" t="s">
        <v>85</v>
      </c>
      <c r="AV303" s="13" t="s">
        <v>83</v>
      </c>
      <c r="AW303" s="13" t="s">
        <v>39</v>
      </c>
      <c r="AX303" s="13" t="s">
        <v>77</v>
      </c>
      <c r="AY303" s="236" t="s">
        <v>129</v>
      </c>
    </row>
    <row r="304" s="14" customFormat="1">
      <c r="A304" s="14"/>
      <c r="B304" s="237"/>
      <c r="C304" s="238"/>
      <c r="D304" s="228" t="s">
        <v>139</v>
      </c>
      <c r="E304" s="239" t="s">
        <v>32</v>
      </c>
      <c r="F304" s="240" t="s">
        <v>442</v>
      </c>
      <c r="G304" s="238"/>
      <c r="H304" s="241">
        <v>6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139</v>
      </c>
      <c r="AU304" s="247" t="s">
        <v>85</v>
      </c>
      <c r="AV304" s="14" t="s">
        <v>85</v>
      </c>
      <c r="AW304" s="14" t="s">
        <v>39</v>
      </c>
      <c r="AX304" s="14" t="s">
        <v>77</v>
      </c>
      <c r="AY304" s="247" t="s">
        <v>129</v>
      </c>
    </row>
    <row r="305" s="15" customFormat="1">
      <c r="A305" s="15"/>
      <c r="B305" s="248"/>
      <c r="C305" s="249"/>
      <c r="D305" s="228" t="s">
        <v>139</v>
      </c>
      <c r="E305" s="250" t="s">
        <v>32</v>
      </c>
      <c r="F305" s="251" t="s">
        <v>142</v>
      </c>
      <c r="G305" s="249"/>
      <c r="H305" s="252">
        <v>6</v>
      </c>
      <c r="I305" s="253"/>
      <c r="J305" s="249"/>
      <c r="K305" s="249"/>
      <c r="L305" s="254"/>
      <c r="M305" s="259"/>
      <c r="N305" s="260"/>
      <c r="O305" s="260"/>
      <c r="P305" s="260"/>
      <c r="Q305" s="260"/>
      <c r="R305" s="260"/>
      <c r="S305" s="260"/>
      <c r="T305" s="26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8" t="s">
        <v>139</v>
      </c>
      <c r="AU305" s="258" t="s">
        <v>85</v>
      </c>
      <c r="AV305" s="15" t="s">
        <v>128</v>
      </c>
      <c r="AW305" s="15" t="s">
        <v>39</v>
      </c>
      <c r="AX305" s="15" t="s">
        <v>83</v>
      </c>
      <c r="AY305" s="258" t="s">
        <v>129</v>
      </c>
    </row>
    <row r="306" s="2" customFormat="1" ht="6.96" customHeight="1">
      <c r="A306" s="39"/>
      <c r="B306" s="60"/>
      <c r="C306" s="61"/>
      <c r="D306" s="61"/>
      <c r="E306" s="61"/>
      <c r="F306" s="61"/>
      <c r="G306" s="61"/>
      <c r="H306" s="61"/>
      <c r="I306" s="61"/>
      <c r="J306" s="61"/>
      <c r="K306" s="61"/>
      <c r="L306" s="45"/>
      <c r="M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</row>
  </sheetData>
  <sheetProtection sheet="1" autoFilter="0" formatColumns="0" formatRows="0" objects="1" scenarios="1" spinCount="100000" saltValue="jJR0iEL7vv5ia+0o9PiKBffs6rg4M0DrBbsZFMm2J1YxnmL/bO4tkbWRVgeTvsMFE6zYZvczNncNttWOBpRVFA==" hashValue="pIpWSzRTSjT8U/MUG+fEnIZ7+R6y31k9NYwgfZVehWsUDu4gMFtCM2KG7tCXUM/ONwp5Nmga8SYmCcvz6kBkng==" algorithmName="SHA-512" password="CC35"/>
  <autoFilter ref="C95:K3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95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PCE 2022 - 2024</v>
      </c>
      <c r="F7" s="143"/>
      <c r="G7" s="143"/>
      <c r="H7" s="143"/>
      <c r="L7" s="20"/>
    </row>
    <row r="8" s="1" customFormat="1" ht="12" customHeight="1">
      <c r="B8" s="20"/>
      <c r="D8" s="143" t="s">
        <v>96</v>
      </c>
      <c r="L8" s="20"/>
    </row>
    <row r="9" s="2" customFormat="1" ht="16.5" customHeight="1">
      <c r="A9" s="39"/>
      <c r="B9" s="45"/>
      <c r="C9" s="39"/>
      <c r="D9" s="39"/>
      <c r="E9" s="144" t="s">
        <v>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443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ROUND((SUM(BE96:BE260)),  2)</f>
        <v>0</v>
      </c>
      <c r="G35" s="39"/>
      <c r="H35" s="39"/>
      <c r="I35" s="158">
        <v>0.20999999999999999</v>
      </c>
      <c r="J35" s="157">
        <f>ROUND(((SUM(BE96:BE260))*I35),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ROUND((SUM(BF96:BF260)),  2)</f>
        <v>0</v>
      </c>
      <c r="G36" s="39"/>
      <c r="H36" s="39"/>
      <c r="I36" s="158">
        <v>0.14999999999999999</v>
      </c>
      <c r="J36" s="157">
        <f>ROUND(((SUM(BF96:BF260))*I36),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ROUND((SUM(BG96:BG260)),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ROUND((SUM(BH96:BH260)),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ROUND((SUM(BI96:BI260)),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PCE 2022 - 2024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96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97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98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Pu_VD_I - IX 2024 -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Pardubice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101</v>
      </c>
      <c r="D61" s="172"/>
      <c r="E61" s="172"/>
      <c r="F61" s="172"/>
      <c r="G61" s="172"/>
      <c r="H61" s="172"/>
      <c r="I61" s="172"/>
      <c r="J61" s="173" t="s">
        <v>102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103</v>
      </c>
    </row>
    <row r="64" hidden="1" s="9" customFormat="1" ht="24.96" customHeight="1">
      <c r="A64" s="9"/>
      <c r="B64" s="175"/>
      <c r="C64" s="176"/>
      <c r="D64" s="177" t="s">
        <v>104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105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270</v>
      </c>
      <c r="E66" s="183"/>
      <c r="F66" s="183"/>
      <c r="G66" s="183"/>
      <c r="H66" s="183"/>
      <c r="I66" s="183"/>
      <c r="J66" s="184">
        <f>J115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106</v>
      </c>
      <c r="E67" s="183"/>
      <c r="F67" s="183"/>
      <c r="G67" s="183"/>
      <c r="H67" s="183"/>
      <c r="I67" s="183"/>
      <c r="J67" s="184">
        <f>J120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107</v>
      </c>
      <c r="E68" s="183"/>
      <c r="F68" s="183"/>
      <c r="G68" s="183"/>
      <c r="H68" s="183"/>
      <c r="I68" s="183"/>
      <c r="J68" s="184">
        <f>J149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108</v>
      </c>
      <c r="E69" s="183"/>
      <c r="F69" s="183"/>
      <c r="G69" s="183"/>
      <c r="H69" s="183"/>
      <c r="I69" s="183"/>
      <c r="J69" s="184">
        <f>J163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109</v>
      </c>
      <c r="E70" s="183"/>
      <c r="F70" s="183"/>
      <c r="G70" s="183"/>
      <c r="H70" s="183"/>
      <c r="I70" s="183"/>
      <c r="J70" s="184">
        <f>J220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110</v>
      </c>
      <c r="E71" s="183"/>
      <c r="F71" s="183"/>
      <c r="G71" s="183"/>
      <c r="H71" s="183"/>
      <c r="I71" s="183"/>
      <c r="J71" s="184">
        <f>J229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444</v>
      </c>
      <c r="E72" s="183"/>
      <c r="F72" s="183"/>
      <c r="G72" s="183"/>
      <c r="H72" s="183"/>
      <c r="I72" s="183"/>
      <c r="J72" s="184">
        <f>J240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111</v>
      </c>
      <c r="E73" s="183"/>
      <c r="F73" s="183"/>
      <c r="G73" s="183"/>
      <c r="H73" s="183"/>
      <c r="I73" s="183"/>
      <c r="J73" s="184">
        <f>J245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112</v>
      </c>
      <c r="E74" s="183"/>
      <c r="F74" s="183"/>
      <c r="G74" s="183"/>
      <c r="H74" s="183"/>
      <c r="I74" s="183"/>
      <c r="J74" s="184">
        <f>J256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hidden="1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/>
    <row r="78" hidden="1"/>
    <row r="79" hidden="1"/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3" t="s">
        <v>113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Údržba a oprava výměnných dílů zabezpečovacího zařízení v obvodu SSZT PCE 2022 - 2024</v>
      </c>
      <c r="F84" s="32"/>
      <c r="G84" s="32"/>
      <c r="H84" s="32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1"/>
      <c r="C85" s="32" t="s">
        <v>96</v>
      </c>
      <c r="D85" s="22"/>
      <c r="E85" s="22"/>
      <c r="F85" s="22"/>
      <c r="G85" s="22"/>
      <c r="H85" s="22"/>
      <c r="I85" s="22"/>
      <c r="J85" s="22"/>
      <c r="K85" s="22"/>
      <c r="L85" s="20"/>
    </row>
    <row r="86" s="2" customFormat="1" ht="16.5" customHeight="1">
      <c r="A86" s="39"/>
      <c r="B86" s="40"/>
      <c r="C86" s="41"/>
      <c r="D86" s="41"/>
      <c r="E86" s="170" t="s">
        <v>97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2" t="s">
        <v>98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Pu_VD_I - IX 2024 - Opravy výměnných dílů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2" t="s">
        <v>22</v>
      </c>
      <c r="D90" s="41"/>
      <c r="E90" s="41"/>
      <c r="F90" s="27" t="str">
        <f>F14</f>
        <v>Obvod SSZT Pardubice</v>
      </c>
      <c r="G90" s="41"/>
      <c r="H90" s="41"/>
      <c r="I90" s="32" t="s">
        <v>24</v>
      </c>
      <c r="J90" s="73" t="str">
        <f>IF(J14="","",J14)</f>
        <v>25. 7. 2022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30</v>
      </c>
      <c r="D92" s="41"/>
      <c r="E92" s="41"/>
      <c r="F92" s="27" t="str">
        <f>E17</f>
        <v xml:space="preserve"> </v>
      </c>
      <c r="G92" s="41"/>
      <c r="H92" s="41"/>
      <c r="I92" s="32" t="s">
        <v>38</v>
      </c>
      <c r="J92" s="37" t="str">
        <f>E23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2" t="s">
        <v>36</v>
      </c>
      <c r="D93" s="41"/>
      <c r="E93" s="41"/>
      <c r="F93" s="27" t="str">
        <f>IF(E20="","",E20)</f>
        <v>Vyplň údaj</v>
      </c>
      <c r="G93" s="41"/>
      <c r="H93" s="41"/>
      <c r="I93" s="32" t="s">
        <v>40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114</v>
      </c>
      <c r="D95" s="189" t="s">
        <v>62</v>
      </c>
      <c r="E95" s="189" t="s">
        <v>58</v>
      </c>
      <c r="F95" s="189" t="s">
        <v>59</v>
      </c>
      <c r="G95" s="189" t="s">
        <v>115</v>
      </c>
      <c r="H95" s="189" t="s">
        <v>116</v>
      </c>
      <c r="I95" s="189" t="s">
        <v>117</v>
      </c>
      <c r="J95" s="189" t="s">
        <v>102</v>
      </c>
      <c r="K95" s="190" t="s">
        <v>118</v>
      </c>
      <c r="L95" s="191"/>
      <c r="M95" s="93" t="s">
        <v>32</v>
      </c>
      <c r="N95" s="94" t="s">
        <v>47</v>
      </c>
      <c r="O95" s="94" t="s">
        <v>119</v>
      </c>
      <c r="P95" s="94" t="s">
        <v>120</v>
      </c>
      <c r="Q95" s="94" t="s">
        <v>121</v>
      </c>
      <c r="R95" s="94" t="s">
        <v>122</v>
      </c>
      <c r="S95" s="94" t="s">
        <v>123</v>
      </c>
      <c r="T95" s="95" t="s">
        <v>124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125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</f>
        <v>0</v>
      </c>
      <c r="Q96" s="97"/>
      <c r="R96" s="194">
        <f>R97</f>
        <v>0</v>
      </c>
      <c r="S96" s="97"/>
      <c r="T96" s="195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76</v>
      </c>
      <c r="AU96" s="17" t="s">
        <v>103</v>
      </c>
      <c r="BK96" s="196">
        <f>BK97</f>
        <v>0</v>
      </c>
    </row>
    <row r="97" s="12" customFormat="1" ht="25.92" customHeight="1">
      <c r="A97" s="12"/>
      <c r="B97" s="197"/>
      <c r="C97" s="198"/>
      <c r="D97" s="199" t="s">
        <v>76</v>
      </c>
      <c r="E97" s="200" t="s">
        <v>126</v>
      </c>
      <c r="F97" s="200" t="s">
        <v>127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P98+P115+P120+P149+P163+P220+P229+P240+P245+P256</f>
        <v>0</v>
      </c>
      <c r="Q97" s="205"/>
      <c r="R97" s="206">
        <f>R98+R115+R120+R149+R163+R220+R229+R240+R245+R256</f>
        <v>0</v>
      </c>
      <c r="S97" s="205"/>
      <c r="T97" s="207">
        <f>T98+T115+T120+T149+T163+T220+T229+T240+T245+T256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128</v>
      </c>
      <c r="AT97" s="209" t="s">
        <v>76</v>
      </c>
      <c r="AU97" s="209" t="s">
        <v>77</v>
      </c>
      <c r="AY97" s="208" t="s">
        <v>129</v>
      </c>
      <c r="BK97" s="210">
        <f>BK98+BK115+BK120+BK149+BK163+BK220+BK229+BK240+BK245+BK256</f>
        <v>0</v>
      </c>
    </row>
    <row r="98" s="12" customFormat="1" ht="22.8" customHeight="1">
      <c r="A98" s="12"/>
      <c r="B98" s="197"/>
      <c r="C98" s="198"/>
      <c r="D98" s="199" t="s">
        <v>76</v>
      </c>
      <c r="E98" s="211" t="s">
        <v>130</v>
      </c>
      <c r="F98" s="211" t="s">
        <v>131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SUM(P99:P114)</f>
        <v>0</v>
      </c>
      <c r="Q98" s="205"/>
      <c r="R98" s="206">
        <f>SUM(R99:R114)</f>
        <v>0</v>
      </c>
      <c r="S98" s="205"/>
      <c r="T98" s="207">
        <f>SUM(T99:T114)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128</v>
      </c>
      <c r="AT98" s="209" t="s">
        <v>76</v>
      </c>
      <c r="AU98" s="209" t="s">
        <v>83</v>
      </c>
      <c r="AY98" s="208" t="s">
        <v>129</v>
      </c>
      <c r="BK98" s="210">
        <f>SUM(BK99:BK114)</f>
        <v>0</v>
      </c>
    </row>
    <row r="99" s="2" customFormat="1" ht="37.8" customHeight="1">
      <c r="A99" s="39"/>
      <c r="B99" s="40"/>
      <c r="C99" s="213" t="s">
        <v>83</v>
      </c>
      <c r="D99" s="213" t="s">
        <v>132</v>
      </c>
      <c r="E99" s="214" t="s">
        <v>133</v>
      </c>
      <c r="F99" s="215" t="s">
        <v>134</v>
      </c>
      <c r="G99" s="216" t="s">
        <v>135</v>
      </c>
      <c r="H99" s="217">
        <v>13</v>
      </c>
      <c r="I99" s="218"/>
      <c r="J99" s="219">
        <f>ROUND(I99*H99,2)</f>
        <v>0</v>
      </c>
      <c r="K99" s="215" t="s">
        <v>136</v>
      </c>
      <c r="L99" s="45"/>
      <c r="M99" s="220" t="s">
        <v>32</v>
      </c>
      <c r="N99" s="221" t="s">
        <v>48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137</v>
      </c>
      <c r="AT99" s="224" t="s">
        <v>132</v>
      </c>
      <c r="AU99" s="224" t="s">
        <v>85</v>
      </c>
      <c r="AY99" s="17" t="s">
        <v>129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7" t="s">
        <v>83</v>
      </c>
      <c r="BK99" s="225">
        <f>ROUND(I99*H99,2)</f>
        <v>0</v>
      </c>
      <c r="BL99" s="17" t="s">
        <v>137</v>
      </c>
      <c r="BM99" s="224" t="s">
        <v>138</v>
      </c>
    </row>
    <row r="100" s="13" customFormat="1">
      <c r="A100" s="13"/>
      <c r="B100" s="226"/>
      <c r="C100" s="227"/>
      <c r="D100" s="228" t="s">
        <v>139</v>
      </c>
      <c r="E100" s="229" t="s">
        <v>32</v>
      </c>
      <c r="F100" s="230" t="s">
        <v>140</v>
      </c>
      <c r="G100" s="227"/>
      <c r="H100" s="229" t="s">
        <v>32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139</v>
      </c>
      <c r="AU100" s="236" t="s">
        <v>85</v>
      </c>
      <c r="AV100" s="13" t="s">
        <v>83</v>
      </c>
      <c r="AW100" s="13" t="s">
        <v>39</v>
      </c>
      <c r="AX100" s="13" t="s">
        <v>77</v>
      </c>
      <c r="AY100" s="236" t="s">
        <v>129</v>
      </c>
    </row>
    <row r="101" s="14" customFormat="1">
      <c r="A101" s="14"/>
      <c r="B101" s="237"/>
      <c r="C101" s="238"/>
      <c r="D101" s="228" t="s">
        <v>139</v>
      </c>
      <c r="E101" s="239" t="s">
        <v>32</v>
      </c>
      <c r="F101" s="240" t="s">
        <v>445</v>
      </c>
      <c r="G101" s="238"/>
      <c r="H101" s="241">
        <v>5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139</v>
      </c>
      <c r="AU101" s="247" t="s">
        <v>85</v>
      </c>
      <c r="AV101" s="14" t="s">
        <v>85</v>
      </c>
      <c r="AW101" s="14" t="s">
        <v>39</v>
      </c>
      <c r="AX101" s="14" t="s">
        <v>77</v>
      </c>
      <c r="AY101" s="247" t="s">
        <v>129</v>
      </c>
    </row>
    <row r="102" s="14" customFormat="1">
      <c r="A102" s="14"/>
      <c r="B102" s="237"/>
      <c r="C102" s="238"/>
      <c r="D102" s="228" t="s">
        <v>139</v>
      </c>
      <c r="E102" s="239" t="s">
        <v>32</v>
      </c>
      <c r="F102" s="240" t="s">
        <v>446</v>
      </c>
      <c r="G102" s="238"/>
      <c r="H102" s="241">
        <v>5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139</v>
      </c>
      <c r="AU102" s="247" t="s">
        <v>85</v>
      </c>
      <c r="AV102" s="14" t="s">
        <v>85</v>
      </c>
      <c r="AW102" s="14" t="s">
        <v>39</v>
      </c>
      <c r="AX102" s="14" t="s">
        <v>77</v>
      </c>
      <c r="AY102" s="247" t="s">
        <v>129</v>
      </c>
    </row>
    <row r="103" s="14" customFormat="1">
      <c r="A103" s="14"/>
      <c r="B103" s="237"/>
      <c r="C103" s="238"/>
      <c r="D103" s="228" t="s">
        <v>139</v>
      </c>
      <c r="E103" s="239" t="s">
        <v>32</v>
      </c>
      <c r="F103" s="240" t="s">
        <v>447</v>
      </c>
      <c r="G103" s="238"/>
      <c r="H103" s="241">
        <v>3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139</v>
      </c>
      <c r="AU103" s="247" t="s">
        <v>85</v>
      </c>
      <c r="AV103" s="14" t="s">
        <v>85</v>
      </c>
      <c r="AW103" s="14" t="s">
        <v>39</v>
      </c>
      <c r="AX103" s="14" t="s">
        <v>77</v>
      </c>
      <c r="AY103" s="247" t="s">
        <v>129</v>
      </c>
    </row>
    <row r="104" s="15" customFormat="1">
      <c r="A104" s="15"/>
      <c r="B104" s="248"/>
      <c r="C104" s="249"/>
      <c r="D104" s="228" t="s">
        <v>139</v>
      </c>
      <c r="E104" s="250" t="s">
        <v>32</v>
      </c>
      <c r="F104" s="251" t="s">
        <v>142</v>
      </c>
      <c r="G104" s="249"/>
      <c r="H104" s="252">
        <v>13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139</v>
      </c>
      <c r="AU104" s="258" t="s">
        <v>85</v>
      </c>
      <c r="AV104" s="15" t="s">
        <v>128</v>
      </c>
      <c r="AW104" s="15" t="s">
        <v>39</v>
      </c>
      <c r="AX104" s="15" t="s">
        <v>83</v>
      </c>
      <c r="AY104" s="258" t="s">
        <v>129</v>
      </c>
    </row>
    <row r="105" s="2" customFormat="1" ht="24.15" customHeight="1">
      <c r="A105" s="39"/>
      <c r="B105" s="40"/>
      <c r="C105" s="213" t="s">
        <v>85</v>
      </c>
      <c r="D105" s="213" t="s">
        <v>132</v>
      </c>
      <c r="E105" s="214" t="s">
        <v>143</v>
      </c>
      <c r="F105" s="215" t="s">
        <v>144</v>
      </c>
      <c r="G105" s="216" t="s">
        <v>135</v>
      </c>
      <c r="H105" s="217">
        <v>57</v>
      </c>
      <c r="I105" s="218"/>
      <c r="J105" s="219">
        <f>ROUND(I105*H105,2)</f>
        <v>0</v>
      </c>
      <c r="K105" s="215" t="s">
        <v>136</v>
      </c>
      <c r="L105" s="45"/>
      <c r="M105" s="220" t="s">
        <v>32</v>
      </c>
      <c r="N105" s="221" t="s">
        <v>48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137</v>
      </c>
      <c r="AT105" s="224" t="s">
        <v>132</v>
      </c>
      <c r="AU105" s="224" t="s">
        <v>85</v>
      </c>
      <c r="AY105" s="17" t="s">
        <v>129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7" t="s">
        <v>83</v>
      </c>
      <c r="BK105" s="225">
        <f>ROUND(I105*H105,2)</f>
        <v>0</v>
      </c>
      <c r="BL105" s="17" t="s">
        <v>137</v>
      </c>
      <c r="BM105" s="224" t="s">
        <v>448</v>
      </c>
    </row>
    <row r="106" s="13" customFormat="1">
      <c r="A106" s="13"/>
      <c r="B106" s="226"/>
      <c r="C106" s="227"/>
      <c r="D106" s="228" t="s">
        <v>139</v>
      </c>
      <c r="E106" s="229" t="s">
        <v>32</v>
      </c>
      <c r="F106" s="230" t="s">
        <v>140</v>
      </c>
      <c r="G106" s="227"/>
      <c r="H106" s="229" t="s">
        <v>32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139</v>
      </c>
      <c r="AU106" s="236" t="s">
        <v>85</v>
      </c>
      <c r="AV106" s="13" t="s">
        <v>83</v>
      </c>
      <c r="AW106" s="13" t="s">
        <v>39</v>
      </c>
      <c r="AX106" s="13" t="s">
        <v>77</v>
      </c>
      <c r="AY106" s="236" t="s">
        <v>129</v>
      </c>
    </row>
    <row r="107" s="14" customFormat="1">
      <c r="A107" s="14"/>
      <c r="B107" s="237"/>
      <c r="C107" s="238"/>
      <c r="D107" s="228" t="s">
        <v>139</v>
      </c>
      <c r="E107" s="239" t="s">
        <v>32</v>
      </c>
      <c r="F107" s="240" t="s">
        <v>147</v>
      </c>
      <c r="G107" s="238"/>
      <c r="H107" s="241">
        <v>4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139</v>
      </c>
      <c r="AU107" s="247" t="s">
        <v>85</v>
      </c>
      <c r="AV107" s="14" t="s">
        <v>85</v>
      </c>
      <c r="AW107" s="14" t="s">
        <v>39</v>
      </c>
      <c r="AX107" s="14" t="s">
        <v>77</v>
      </c>
      <c r="AY107" s="247" t="s">
        <v>129</v>
      </c>
    </row>
    <row r="108" s="14" customFormat="1">
      <c r="A108" s="14"/>
      <c r="B108" s="237"/>
      <c r="C108" s="238"/>
      <c r="D108" s="228" t="s">
        <v>139</v>
      </c>
      <c r="E108" s="239" t="s">
        <v>32</v>
      </c>
      <c r="F108" s="240" t="s">
        <v>148</v>
      </c>
      <c r="G108" s="238"/>
      <c r="H108" s="241">
        <v>53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139</v>
      </c>
      <c r="AU108" s="247" t="s">
        <v>85</v>
      </c>
      <c r="AV108" s="14" t="s">
        <v>85</v>
      </c>
      <c r="AW108" s="14" t="s">
        <v>39</v>
      </c>
      <c r="AX108" s="14" t="s">
        <v>77</v>
      </c>
      <c r="AY108" s="247" t="s">
        <v>129</v>
      </c>
    </row>
    <row r="109" s="15" customFormat="1">
      <c r="A109" s="15"/>
      <c r="B109" s="248"/>
      <c r="C109" s="249"/>
      <c r="D109" s="228" t="s">
        <v>139</v>
      </c>
      <c r="E109" s="250" t="s">
        <v>32</v>
      </c>
      <c r="F109" s="251" t="s">
        <v>142</v>
      </c>
      <c r="G109" s="249"/>
      <c r="H109" s="252">
        <v>57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139</v>
      </c>
      <c r="AU109" s="258" t="s">
        <v>85</v>
      </c>
      <c r="AV109" s="15" t="s">
        <v>128</v>
      </c>
      <c r="AW109" s="15" t="s">
        <v>39</v>
      </c>
      <c r="AX109" s="15" t="s">
        <v>83</v>
      </c>
      <c r="AY109" s="258" t="s">
        <v>129</v>
      </c>
    </row>
    <row r="110" s="2" customFormat="1" ht="33" customHeight="1">
      <c r="A110" s="39"/>
      <c r="B110" s="40"/>
      <c r="C110" s="213" t="s">
        <v>151</v>
      </c>
      <c r="D110" s="213" t="s">
        <v>132</v>
      </c>
      <c r="E110" s="214" t="s">
        <v>280</v>
      </c>
      <c r="F110" s="215" t="s">
        <v>281</v>
      </c>
      <c r="G110" s="216" t="s">
        <v>135</v>
      </c>
      <c r="H110" s="217">
        <v>36</v>
      </c>
      <c r="I110" s="218"/>
      <c r="J110" s="219">
        <f>ROUND(I110*H110,2)</f>
        <v>0</v>
      </c>
      <c r="K110" s="215" t="s">
        <v>136</v>
      </c>
      <c r="L110" s="45"/>
      <c r="M110" s="220" t="s">
        <v>32</v>
      </c>
      <c r="N110" s="221" t="s">
        <v>48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137</v>
      </c>
      <c r="AT110" s="224" t="s">
        <v>132</v>
      </c>
      <c r="AU110" s="224" t="s">
        <v>85</v>
      </c>
      <c r="AY110" s="17" t="s">
        <v>129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7" t="s">
        <v>83</v>
      </c>
      <c r="BK110" s="225">
        <f>ROUND(I110*H110,2)</f>
        <v>0</v>
      </c>
      <c r="BL110" s="17" t="s">
        <v>137</v>
      </c>
      <c r="BM110" s="224" t="s">
        <v>282</v>
      </c>
    </row>
    <row r="111" s="13" customFormat="1">
      <c r="A111" s="13"/>
      <c r="B111" s="226"/>
      <c r="C111" s="227"/>
      <c r="D111" s="228" t="s">
        <v>139</v>
      </c>
      <c r="E111" s="229" t="s">
        <v>32</v>
      </c>
      <c r="F111" s="230" t="s">
        <v>140</v>
      </c>
      <c r="G111" s="227"/>
      <c r="H111" s="229" t="s">
        <v>32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139</v>
      </c>
      <c r="AU111" s="236" t="s">
        <v>85</v>
      </c>
      <c r="AV111" s="13" t="s">
        <v>83</v>
      </c>
      <c r="AW111" s="13" t="s">
        <v>39</v>
      </c>
      <c r="AX111" s="13" t="s">
        <v>77</v>
      </c>
      <c r="AY111" s="236" t="s">
        <v>129</v>
      </c>
    </row>
    <row r="112" s="14" customFormat="1">
      <c r="A112" s="14"/>
      <c r="B112" s="237"/>
      <c r="C112" s="238"/>
      <c r="D112" s="228" t="s">
        <v>139</v>
      </c>
      <c r="E112" s="239" t="s">
        <v>32</v>
      </c>
      <c r="F112" s="240" t="s">
        <v>449</v>
      </c>
      <c r="G112" s="238"/>
      <c r="H112" s="241">
        <v>5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139</v>
      </c>
      <c r="AU112" s="247" t="s">
        <v>85</v>
      </c>
      <c r="AV112" s="14" t="s">
        <v>85</v>
      </c>
      <c r="AW112" s="14" t="s">
        <v>39</v>
      </c>
      <c r="AX112" s="14" t="s">
        <v>77</v>
      </c>
      <c r="AY112" s="247" t="s">
        <v>129</v>
      </c>
    </row>
    <row r="113" s="14" customFormat="1">
      <c r="A113" s="14"/>
      <c r="B113" s="237"/>
      <c r="C113" s="238"/>
      <c r="D113" s="228" t="s">
        <v>139</v>
      </c>
      <c r="E113" s="239" t="s">
        <v>32</v>
      </c>
      <c r="F113" s="240" t="s">
        <v>450</v>
      </c>
      <c r="G113" s="238"/>
      <c r="H113" s="241">
        <v>31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139</v>
      </c>
      <c r="AU113" s="247" t="s">
        <v>85</v>
      </c>
      <c r="AV113" s="14" t="s">
        <v>85</v>
      </c>
      <c r="AW113" s="14" t="s">
        <v>39</v>
      </c>
      <c r="AX113" s="14" t="s">
        <v>77</v>
      </c>
      <c r="AY113" s="247" t="s">
        <v>129</v>
      </c>
    </row>
    <row r="114" s="15" customFormat="1">
      <c r="A114" s="15"/>
      <c r="B114" s="248"/>
      <c r="C114" s="249"/>
      <c r="D114" s="228" t="s">
        <v>139</v>
      </c>
      <c r="E114" s="250" t="s">
        <v>32</v>
      </c>
      <c r="F114" s="251" t="s">
        <v>142</v>
      </c>
      <c r="G114" s="249"/>
      <c r="H114" s="252">
        <v>36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139</v>
      </c>
      <c r="AU114" s="258" t="s">
        <v>85</v>
      </c>
      <c r="AV114" s="15" t="s">
        <v>128</v>
      </c>
      <c r="AW114" s="15" t="s">
        <v>39</v>
      </c>
      <c r="AX114" s="15" t="s">
        <v>83</v>
      </c>
      <c r="AY114" s="258" t="s">
        <v>129</v>
      </c>
    </row>
    <row r="115" s="12" customFormat="1" ht="22.8" customHeight="1">
      <c r="A115" s="12"/>
      <c r="B115" s="197"/>
      <c r="C115" s="198"/>
      <c r="D115" s="199" t="s">
        <v>76</v>
      </c>
      <c r="E115" s="211" t="s">
        <v>285</v>
      </c>
      <c r="F115" s="211" t="s">
        <v>286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SUM(P116:P119)</f>
        <v>0</v>
      </c>
      <c r="Q115" s="205"/>
      <c r="R115" s="206">
        <f>SUM(R116:R119)</f>
        <v>0</v>
      </c>
      <c r="S115" s="205"/>
      <c r="T115" s="207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128</v>
      </c>
      <c r="AT115" s="209" t="s">
        <v>76</v>
      </c>
      <c r="AU115" s="209" t="s">
        <v>83</v>
      </c>
      <c r="AY115" s="208" t="s">
        <v>129</v>
      </c>
      <c r="BK115" s="210">
        <f>SUM(BK116:BK119)</f>
        <v>0</v>
      </c>
    </row>
    <row r="116" s="2" customFormat="1" ht="24.15" customHeight="1">
      <c r="A116" s="39"/>
      <c r="B116" s="40"/>
      <c r="C116" s="213" t="s">
        <v>128</v>
      </c>
      <c r="D116" s="213" t="s">
        <v>132</v>
      </c>
      <c r="E116" s="214" t="s">
        <v>287</v>
      </c>
      <c r="F116" s="215" t="s">
        <v>288</v>
      </c>
      <c r="G116" s="216" t="s">
        <v>135</v>
      </c>
      <c r="H116" s="217">
        <v>2</v>
      </c>
      <c r="I116" s="218"/>
      <c r="J116" s="219">
        <f>ROUND(I116*H116,2)</f>
        <v>0</v>
      </c>
      <c r="K116" s="215" t="s">
        <v>136</v>
      </c>
      <c r="L116" s="45"/>
      <c r="M116" s="220" t="s">
        <v>32</v>
      </c>
      <c r="N116" s="221" t="s">
        <v>48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137</v>
      </c>
      <c r="AT116" s="224" t="s">
        <v>132</v>
      </c>
      <c r="AU116" s="224" t="s">
        <v>85</v>
      </c>
      <c r="AY116" s="17" t="s">
        <v>129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137</v>
      </c>
      <c r="BM116" s="224" t="s">
        <v>289</v>
      </c>
    </row>
    <row r="117" s="13" customFormat="1">
      <c r="A117" s="13"/>
      <c r="B117" s="226"/>
      <c r="C117" s="227"/>
      <c r="D117" s="228" t="s">
        <v>139</v>
      </c>
      <c r="E117" s="229" t="s">
        <v>32</v>
      </c>
      <c r="F117" s="230" t="s">
        <v>140</v>
      </c>
      <c r="G117" s="227"/>
      <c r="H117" s="229" t="s">
        <v>32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139</v>
      </c>
      <c r="AU117" s="236" t="s">
        <v>85</v>
      </c>
      <c r="AV117" s="13" t="s">
        <v>83</v>
      </c>
      <c r="AW117" s="13" t="s">
        <v>39</v>
      </c>
      <c r="AX117" s="13" t="s">
        <v>77</v>
      </c>
      <c r="AY117" s="236" t="s">
        <v>129</v>
      </c>
    </row>
    <row r="118" s="14" customFormat="1">
      <c r="A118" s="14"/>
      <c r="B118" s="237"/>
      <c r="C118" s="238"/>
      <c r="D118" s="228" t="s">
        <v>139</v>
      </c>
      <c r="E118" s="239" t="s">
        <v>32</v>
      </c>
      <c r="F118" s="240" t="s">
        <v>451</v>
      </c>
      <c r="G118" s="238"/>
      <c r="H118" s="241">
        <v>2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139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129</v>
      </c>
    </row>
    <row r="119" s="15" customFormat="1">
      <c r="A119" s="15"/>
      <c r="B119" s="248"/>
      <c r="C119" s="249"/>
      <c r="D119" s="228" t="s">
        <v>139</v>
      </c>
      <c r="E119" s="250" t="s">
        <v>32</v>
      </c>
      <c r="F119" s="251" t="s">
        <v>142</v>
      </c>
      <c r="G119" s="249"/>
      <c r="H119" s="252">
        <v>2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139</v>
      </c>
      <c r="AU119" s="258" t="s">
        <v>85</v>
      </c>
      <c r="AV119" s="15" t="s">
        <v>128</v>
      </c>
      <c r="AW119" s="15" t="s">
        <v>39</v>
      </c>
      <c r="AX119" s="15" t="s">
        <v>83</v>
      </c>
      <c r="AY119" s="258" t="s">
        <v>129</v>
      </c>
    </row>
    <row r="120" s="12" customFormat="1" ht="22.8" customHeight="1">
      <c r="A120" s="12"/>
      <c r="B120" s="197"/>
      <c r="C120" s="198"/>
      <c r="D120" s="199" t="s">
        <v>76</v>
      </c>
      <c r="E120" s="211" t="s">
        <v>149</v>
      </c>
      <c r="F120" s="211" t="s">
        <v>150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SUM(P121:P148)</f>
        <v>0</v>
      </c>
      <c r="Q120" s="205"/>
      <c r="R120" s="206">
        <f>SUM(R121:R148)</f>
        <v>0</v>
      </c>
      <c r="S120" s="205"/>
      <c r="T120" s="207">
        <f>SUM(T121:T148)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128</v>
      </c>
      <c r="AT120" s="209" t="s">
        <v>76</v>
      </c>
      <c r="AU120" s="209" t="s">
        <v>83</v>
      </c>
      <c r="AY120" s="208" t="s">
        <v>129</v>
      </c>
      <c r="BK120" s="210">
        <f>SUM(BK121:BK148)</f>
        <v>0</v>
      </c>
    </row>
    <row r="121" s="2" customFormat="1" ht="24.15" customHeight="1">
      <c r="A121" s="39"/>
      <c r="B121" s="40"/>
      <c r="C121" s="213" t="s">
        <v>160</v>
      </c>
      <c r="D121" s="213" t="s">
        <v>132</v>
      </c>
      <c r="E121" s="214" t="s">
        <v>152</v>
      </c>
      <c r="F121" s="215" t="s">
        <v>153</v>
      </c>
      <c r="G121" s="216" t="s">
        <v>135</v>
      </c>
      <c r="H121" s="217">
        <v>6</v>
      </c>
      <c r="I121" s="218"/>
      <c r="J121" s="219">
        <f>ROUND(I121*H121,2)</f>
        <v>0</v>
      </c>
      <c r="K121" s="215" t="s">
        <v>136</v>
      </c>
      <c r="L121" s="45"/>
      <c r="M121" s="220" t="s">
        <v>32</v>
      </c>
      <c r="N121" s="221" t="s">
        <v>48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137</v>
      </c>
      <c r="AT121" s="224" t="s">
        <v>132</v>
      </c>
      <c r="AU121" s="224" t="s">
        <v>85</v>
      </c>
      <c r="AY121" s="17" t="s">
        <v>129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7" t="s">
        <v>83</v>
      </c>
      <c r="BK121" s="225">
        <f>ROUND(I121*H121,2)</f>
        <v>0</v>
      </c>
      <c r="BL121" s="17" t="s">
        <v>137</v>
      </c>
      <c r="BM121" s="224" t="s">
        <v>452</v>
      </c>
    </row>
    <row r="122" s="13" customFormat="1">
      <c r="A122" s="13"/>
      <c r="B122" s="226"/>
      <c r="C122" s="227"/>
      <c r="D122" s="228" t="s">
        <v>139</v>
      </c>
      <c r="E122" s="229" t="s">
        <v>32</v>
      </c>
      <c r="F122" s="230" t="s">
        <v>140</v>
      </c>
      <c r="G122" s="227"/>
      <c r="H122" s="229" t="s">
        <v>32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139</v>
      </c>
      <c r="AU122" s="236" t="s">
        <v>85</v>
      </c>
      <c r="AV122" s="13" t="s">
        <v>83</v>
      </c>
      <c r="AW122" s="13" t="s">
        <v>39</v>
      </c>
      <c r="AX122" s="13" t="s">
        <v>77</v>
      </c>
      <c r="AY122" s="236" t="s">
        <v>129</v>
      </c>
    </row>
    <row r="123" s="14" customFormat="1">
      <c r="A123" s="14"/>
      <c r="B123" s="237"/>
      <c r="C123" s="238"/>
      <c r="D123" s="228" t="s">
        <v>139</v>
      </c>
      <c r="E123" s="239" t="s">
        <v>32</v>
      </c>
      <c r="F123" s="240" t="s">
        <v>453</v>
      </c>
      <c r="G123" s="238"/>
      <c r="H123" s="241">
        <v>6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139</v>
      </c>
      <c r="AU123" s="247" t="s">
        <v>85</v>
      </c>
      <c r="AV123" s="14" t="s">
        <v>85</v>
      </c>
      <c r="AW123" s="14" t="s">
        <v>39</v>
      </c>
      <c r="AX123" s="14" t="s">
        <v>77</v>
      </c>
      <c r="AY123" s="247" t="s">
        <v>129</v>
      </c>
    </row>
    <row r="124" s="15" customFormat="1">
      <c r="A124" s="15"/>
      <c r="B124" s="248"/>
      <c r="C124" s="249"/>
      <c r="D124" s="228" t="s">
        <v>139</v>
      </c>
      <c r="E124" s="250" t="s">
        <v>32</v>
      </c>
      <c r="F124" s="251" t="s">
        <v>142</v>
      </c>
      <c r="G124" s="249"/>
      <c r="H124" s="252">
        <v>6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139</v>
      </c>
      <c r="AU124" s="258" t="s">
        <v>85</v>
      </c>
      <c r="AV124" s="15" t="s">
        <v>128</v>
      </c>
      <c r="AW124" s="15" t="s">
        <v>39</v>
      </c>
      <c r="AX124" s="15" t="s">
        <v>83</v>
      </c>
      <c r="AY124" s="258" t="s">
        <v>129</v>
      </c>
    </row>
    <row r="125" s="2" customFormat="1" ht="24.15" customHeight="1">
      <c r="A125" s="39"/>
      <c r="B125" s="40"/>
      <c r="C125" s="213" t="s">
        <v>165</v>
      </c>
      <c r="D125" s="213" t="s">
        <v>132</v>
      </c>
      <c r="E125" s="214" t="s">
        <v>156</v>
      </c>
      <c r="F125" s="215" t="s">
        <v>157</v>
      </c>
      <c r="G125" s="216" t="s">
        <v>135</v>
      </c>
      <c r="H125" s="217">
        <v>4</v>
      </c>
      <c r="I125" s="218"/>
      <c r="J125" s="219">
        <f>ROUND(I125*H125,2)</f>
        <v>0</v>
      </c>
      <c r="K125" s="215" t="s">
        <v>136</v>
      </c>
      <c r="L125" s="45"/>
      <c r="M125" s="220" t="s">
        <v>32</v>
      </c>
      <c r="N125" s="221" t="s">
        <v>48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137</v>
      </c>
      <c r="AT125" s="224" t="s">
        <v>132</v>
      </c>
      <c r="AU125" s="224" t="s">
        <v>85</v>
      </c>
      <c r="AY125" s="17" t="s">
        <v>129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83</v>
      </c>
      <c r="BK125" s="225">
        <f>ROUND(I125*H125,2)</f>
        <v>0</v>
      </c>
      <c r="BL125" s="17" t="s">
        <v>137</v>
      </c>
      <c r="BM125" s="224" t="s">
        <v>454</v>
      </c>
    </row>
    <row r="126" s="13" customFormat="1">
      <c r="A126" s="13"/>
      <c r="B126" s="226"/>
      <c r="C126" s="227"/>
      <c r="D126" s="228" t="s">
        <v>139</v>
      </c>
      <c r="E126" s="229" t="s">
        <v>32</v>
      </c>
      <c r="F126" s="230" t="s">
        <v>140</v>
      </c>
      <c r="G126" s="227"/>
      <c r="H126" s="229" t="s">
        <v>32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139</v>
      </c>
      <c r="AU126" s="236" t="s">
        <v>85</v>
      </c>
      <c r="AV126" s="13" t="s">
        <v>83</v>
      </c>
      <c r="AW126" s="13" t="s">
        <v>39</v>
      </c>
      <c r="AX126" s="13" t="s">
        <v>77</v>
      </c>
      <c r="AY126" s="236" t="s">
        <v>129</v>
      </c>
    </row>
    <row r="127" s="14" customFormat="1">
      <c r="A127" s="14"/>
      <c r="B127" s="237"/>
      <c r="C127" s="238"/>
      <c r="D127" s="228" t="s">
        <v>139</v>
      </c>
      <c r="E127" s="239" t="s">
        <v>32</v>
      </c>
      <c r="F127" s="240" t="s">
        <v>455</v>
      </c>
      <c r="G127" s="238"/>
      <c r="H127" s="241">
        <v>4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139</v>
      </c>
      <c r="AU127" s="247" t="s">
        <v>85</v>
      </c>
      <c r="AV127" s="14" t="s">
        <v>85</v>
      </c>
      <c r="AW127" s="14" t="s">
        <v>39</v>
      </c>
      <c r="AX127" s="14" t="s">
        <v>77</v>
      </c>
      <c r="AY127" s="247" t="s">
        <v>129</v>
      </c>
    </row>
    <row r="128" s="15" customFormat="1">
      <c r="A128" s="15"/>
      <c r="B128" s="248"/>
      <c r="C128" s="249"/>
      <c r="D128" s="228" t="s">
        <v>139</v>
      </c>
      <c r="E128" s="250" t="s">
        <v>32</v>
      </c>
      <c r="F128" s="251" t="s">
        <v>142</v>
      </c>
      <c r="G128" s="249"/>
      <c r="H128" s="252">
        <v>4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8" t="s">
        <v>139</v>
      </c>
      <c r="AU128" s="258" t="s">
        <v>85</v>
      </c>
      <c r="AV128" s="15" t="s">
        <v>128</v>
      </c>
      <c r="AW128" s="15" t="s">
        <v>39</v>
      </c>
      <c r="AX128" s="15" t="s">
        <v>83</v>
      </c>
      <c r="AY128" s="258" t="s">
        <v>129</v>
      </c>
    </row>
    <row r="129" s="2" customFormat="1" ht="24.15" customHeight="1">
      <c r="A129" s="39"/>
      <c r="B129" s="40"/>
      <c r="C129" s="213" t="s">
        <v>170</v>
      </c>
      <c r="D129" s="213" t="s">
        <v>132</v>
      </c>
      <c r="E129" s="214" t="s">
        <v>161</v>
      </c>
      <c r="F129" s="215" t="s">
        <v>162</v>
      </c>
      <c r="G129" s="216" t="s">
        <v>135</v>
      </c>
      <c r="H129" s="217">
        <v>6</v>
      </c>
      <c r="I129" s="218"/>
      <c r="J129" s="219">
        <f>ROUND(I129*H129,2)</f>
        <v>0</v>
      </c>
      <c r="K129" s="215" t="s">
        <v>136</v>
      </c>
      <c r="L129" s="45"/>
      <c r="M129" s="220" t="s">
        <v>32</v>
      </c>
      <c r="N129" s="221" t="s">
        <v>48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137</v>
      </c>
      <c r="AT129" s="224" t="s">
        <v>132</v>
      </c>
      <c r="AU129" s="224" t="s">
        <v>85</v>
      </c>
      <c r="AY129" s="17" t="s">
        <v>129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137</v>
      </c>
      <c r="BM129" s="224" t="s">
        <v>163</v>
      </c>
    </row>
    <row r="130" s="13" customFormat="1">
      <c r="A130" s="13"/>
      <c r="B130" s="226"/>
      <c r="C130" s="227"/>
      <c r="D130" s="228" t="s">
        <v>139</v>
      </c>
      <c r="E130" s="229" t="s">
        <v>32</v>
      </c>
      <c r="F130" s="230" t="s">
        <v>140</v>
      </c>
      <c r="G130" s="227"/>
      <c r="H130" s="229" t="s">
        <v>32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139</v>
      </c>
      <c r="AU130" s="236" t="s">
        <v>85</v>
      </c>
      <c r="AV130" s="13" t="s">
        <v>83</v>
      </c>
      <c r="AW130" s="13" t="s">
        <v>39</v>
      </c>
      <c r="AX130" s="13" t="s">
        <v>77</v>
      </c>
      <c r="AY130" s="236" t="s">
        <v>129</v>
      </c>
    </row>
    <row r="131" s="14" customFormat="1">
      <c r="A131" s="14"/>
      <c r="B131" s="237"/>
      <c r="C131" s="238"/>
      <c r="D131" s="228" t="s">
        <v>139</v>
      </c>
      <c r="E131" s="239" t="s">
        <v>32</v>
      </c>
      <c r="F131" s="240" t="s">
        <v>456</v>
      </c>
      <c r="G131" s="238"/>
      <c r="H131" s="241">
        <v>6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139</v>
      </c>
      <c r="AU131" s="247" t="s">
        <v>85</v>
      </c>
      <c r="AV131" s="14" t="s">
        <v>85</v>
      </c>
      <c r="AW131" s="14" t="s">
        <v>39</v>
      </c>
      <c r="AX131" s="14" t="s">
        <v>77</v>
      </c>
      <c r="AY131" s="247" t="s">
        <v>129</v>
      </c>
    </row>
    <row r="132" s="15" customFormat="1">
      <c r="A132" s="15"/>
      <c r="B132" s="248"/>
      <c r="C132" s="249"/>
      <c r="D132" s="228" t="s">
        <v>139</v>
      </c>
      <c r="E132" s="250" t="s">
        <v>32</v>
      </c>
      <c r="F132" s="251" t="s">
        <v>142</v>
      </c>
      <c r="G132" s="249"/>
      <c r="H132" s="252">
        <v>6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139</v>
      </c>
      <c r="AU132" s="258" t="s">
        <v>85</v>
      </c>
      <c r="AV132" s="15" t="s">
        <v>128</v>
      </c>
      <c r="AW132" s="15" t="s">
        <v>39</v>
      </c>
      <c r="AX132" s="15" t="s">
        <v>83</v>
      </c>
      <c r="AY132" s="258" t="s">
        <v>129</v>
      </c>
    </row>
    <row r="133" s="2" customFormat="1" ht="24.15" customHeight="1">
      <c r="A133" s="39"/>
      <c r="B133" s="40"/>
      <c r="C133" s="213" t="s">
        <v>175</v>
      </c>
      <c r="D133" s="213" t="s">
        <v>132</v>
      </c>
      <c r="E133" s="214" t="s">
        <v>300</v>
      </c>
      <c r="F133" s="215" t="s">
        <v>301</v>
      </c>
      <c r="G133" s="216" t="s">
        <v>135</v>
      </c>
      <c r="H133" s="217">
        <v>4</v>
      </c>
      <c r="I133" s="218"/>
      <c r="J133" s="219">
        <f>ROUND(I133*H133,2)</f>
        <v>0</v>
      </c>
      <c r="K133" s="215" t="s">
        <v>136</v>
      </c>
      <c r="L133" s="45"/>
      <c r="M133" s="220" t="s">
        <v>32</v>
      </c>
      <c r="N133" s="221" t="s">
        <v>48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137</v>
      </c>
      <c r="AT133" s="224" t="s">
        <v>132</v>
      </c>
      <c r="AU133" s="224" t="s">
        <v>85</v>
      </c>
      <c r="AY133" s="17" t="s">
        <v>129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137</v>
      </c>
      <c r="BM133" s="224" t="s">
        <v>457</v>
      </c>
    </row>
    <row r="134" s="13" customFormat="1">
      <c r="A134" s="13"/>
      <c r="B134" s="226"/>
      <c r="C134" s="227"/>
      <c r="D134" s="228" t="s">
        <v>139</v>
      </c>
      <c r="E134" s="229" t="s">
        <v>32</v>
      </c>
      <c r="F134" s="230" t="s">
        <v>140</v>
      </c>
      <c r="G134" s="227"/>
      <c r="H134" s="229" t="s">
        <v>32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139</v>
      </c>
      <c r="AU134" s="236" t="s">
        <v>85</v>
      </c>
      <c r="AV134" s="13" t="s">
        <v>83</v>
      </c>
      <c r="AW134" s="13" t="s">
        <v>39</v>
      </c>
      <c r="AX134" s="13" t="s">
        <v>77</v>
      </c>
      <c r="AY134" s="236" t="s">
        <v>129</v>
      </c>
    </row>
    <row r="135" s="14" customFormat="1">
      <c r="A135" s="14"/>
      <c r="B135" s="237"/>
      <c r="C135" s="238"/>
      <c r="D135" s="228" t="s">
        <v>139</v>
      </c>
      <c r="E135" s="239" t="s">
        <v>32</v>
      </c>
      <c r="F135" s="240" t="s">
        <v>458</v>
      </c>
      <c r="G135" s="238"/>
      <c r="H135" s="241">
        <v>4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139</v>
      </c>
      <c r="AU135" s="247" t="s">
        <v>85</v>
      </c>
      <c r="AV135" s="14" t="s">
        <v>85</v>
      </c>
      <c r="AW135" s="14" t="s">
        <v>39</v>
      </c>
      <c r="AX135" s="14" t="s">
        <v>77</v>
      </c>
      <c r="AY135" s="247" t="s">
        <v>129</v>
      </c>
    </row>
    <row r="136" s="15" customFormat="1">
      <c r="A136" s="15"/>
      <c r="B136" s="248"/>
      <c r="C136" s="249"/>
      <c r="D136" s="228" t="s">
        <v>139</v>
      </c>
      <c r="E136" s="250" t="s">
        <v>32</v>
      </c>
      <c r="F136" s="251" t="s">
        <v>142</v>
      </c>
      <c r="G136" s="249"/>
      <c r="H136" s="252">
        <v>4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8" t="s">
        <v>139</v>
      </c>
      <c r="AU136" s="258" t="s">
        <v>85</v>
      </c>
      <c r="AV136" s="15" t="s">
        <v>128</v>
      </c>
      <c r="AW136" s="15" t="s">
        <v>39</v>
      </c>
      <c r="AX136" s="15" t="s">
        <v>83</v>
      </c>
      <c r="AY136" s="258" t="s">
        <v>129</v>
      </c>
    </row>
    <row r="137" s="2" customFormat="1" ht="24.15" customHeight="1">
      <c r="A137" s="39"/>
      <c r="B137" s="40"/>
      <c r="C137" s="213" t="s">
        <v>180</v>
      </c>
      <c r="D137" s="213" t="s">
        <v>132</v>
      </c>
      <c r="E137" s="214" t="s">
        <v>171</v>
      </c>
      <c r="F137" s="215" t="s">
        <v>172</v>
      </c>
      <c r="G137" s="216" t="s">
        <v>135</v>
      </c>
      <c r="H137" s="217">
        <v>1</v>
      </c>
      <c r="I137" s="218"/>
      <c r="J137" s="219">
        <f>ROUND(I137*H137,2)</f>
        <v>0</v>
      </c>
      <c r="K137" s="215" t="s">
        <v>136</v>
      </c>
      <c r="L137" s="45"/>
      <c r="M137" s="220" t="s">
        <v>32</v>
      </c>
      <c r="N137" s="221" t="s">
        <v>48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137</v>
      </c>
      <c r="AT137" s="224" t="s">
        <v>132</v>
      </c>
      <c r="AU137" s="224" t="s">
        <v>85</v>
      </c>
      <c r="AY137" s="17" t="s">
        <v>129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137</v>
      </c>
      <c r="BM137" s="224" t="s">
        <v>459</v>
      </c>
    </row>
    <row r="138" s="13" customFormat="1">
      <c r="A138" s="13"/>
      <c r="B138" s="226"/>
      <c r="C138" s="227"/>
      <c r="D138" s="228" t="s">
        <v>139</v>
      </c>
      <c r="E138" s="229" t="s">
        <v>32</v>
      </c>
      <c r="F138" s="230" t="s">
        <v>140</v>
      </c>
      <c r="G138" s="227"/>
      <c r="H138" s="229" t="s">
        <v>32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139</v>
      </c>
      <c r="AU138" s="236" t="s">
        <v>85</v>
      </c>
      <c r="AV138" s="13" t="s">
        <v>83</v>
      </c>
      <c r="AW138" s="13" t="s">
        <v>39</v>
      </c>
      <c r="AX138" s="13" t="s">
        <v>77</v>
      </c>
      <c r="AY138" s="236" t="s">
        <v>129</v>
      </c>
    </row>
    <row r="139" s="14" customFormat="1">
      <c r="A139" s="14"/>
      <c r="B139" s="237"/>
      <c r="C139" s="238"/>
      <c r="D139" s="228" t="s">
        <v>139</v>
      </c>
      <c r="E139" s="239" t="s">
        <v>32</v>
      </c>
      <c r="F139" s="240" t="s">
        <v>174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139</v>
      </c>
      <c r="AU139" s="247" t="s">
        <v>85</v>
      </c>
      <c r="AV139" s="14" t="s">
        <v>85</v>
      </c>
      <c r="AW139" s="14" t="s">
        <v>39</v>
      </c>
      <c r="AX139" s="14" t="s">
        <v>77</v>
      </c>
      <c r="AY139" s="247" t="s">
        <v>129</v>
      </c>
    </row>
    <row r="140" s="15" customFormat="1">
      <c r="A140" s="15"/>
      <c r="B140" s="248"/>
      <c r="C140" s="249"/>
      <c r="D140" s="228" t="s">
        <v>139</v>
      </c>
      <c r="E140" s="250" t="s">
        <v>32</v>
      </c>
      <c r="F140" s="251" t="s">
        <v>142</v>
      </c>
      <c r="G140" s="249"/>
      <c r="H140" s="252">
        <v>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139</v>
      </c>
      <c r="AU140" s="258" t="s">
        <v>85</v>
      </c>
      <c r="AV140" s="15" t="s">
        <v>128</v>
      </c>
      <c r="AW140" s="15" t="s">
        <v>39</v>
      </c>
      <c r="AX140" s="15" t="s">
        <v>83</v>
      </c>
      <c r="AY140" s="258" t="s">
        <v>129</v>
      </c>
    </row>
    <row r="141" s="2" customFormat="1" ht="24.15" customHeight="1">
      <c r="A141" s="39"/>
      <c r="B141" s="40"/>
      <c r="C141" s="213" t="s">
        <v>187</v>
      </c>
      <c r="D141" s="213" t="s">
        <v>132</v>
      </c>
      <c r="E141" s="214" t="s">
        <v>306</v>
      </c>
      <c r="F141" s="215" t="s">
        <v>307</v>
      </c>
      <c r="G141" s="216" t="s">
        <v>135</v>
      </c>
      <c r="H141" s="217">
        <v>1</v>
      </c>
      <c r="I141" s="218"/>
      <c r="J141" s="219">
        <f>ROUND(I141*H141,2)</f>
        <v>0</v>
      </c>
      <c r="K141" s="215" t="s">
        <v>136</v>
      </c>
      <c r="L141" s="45"/>
      <c r="M141" s="220" t="s">
        <v>32</v>
      </c>
      <c r="N141" s="221" t="s">
        <v>48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137</v>
      </c>
      <c r="AT141" s="224" t="s">
        <v>132</v>
      </c>
      <c r="AU141" s="224" t="s">
        <v>85</v>
      </c>
      <c r="AY141" s="17" t="s">
        <v>129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137</v>
      </c>
      <c r="BM141" s="224" t="s">
        <v>308</v>
      </c>
    </row>
    <row r="142" s="13" customFormat="1">
      <c r="A142" s="13"/>
      <c r="B142" s="226"/>
      <c r="C142" s="227"/>
      <c r="D142" s="228" t="s">
        <v>139</v>
      </c>
      <c r="E142" s="229" t="s">
        <v>32</v>
      </c>
      <c r="F142" s="230" t="s">
        <v>140</v>
      </c>
      <c r="G142" s="227"/>
      <c r="H142" s="229" t="s">
        <v>32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139</v>
      </c>
      <c r="AU142" s="236" t="s">
        <v>85</v>
      </c>
      <c r="AV142" s="13" t="s">
        <v>83</v>
      </c>
      <c r="AW142" s="13" t="s">
        <v>39</v>
      </c>
      <c r="AX142" s="13" t="s">
        <v>77</v>
      </c>
      <c r="AY142" s="236" t="s">
        <v>129</v>
      </c>
    </row>
    <row r="143" s="14" customFormat="1">
      <c r="A143" s="14"/>
      <c r="B143" s="237"/>
      <c r="C143" s="238"/>
      <c r="D143" s="228" t="s">
        <v>139</v>
      </c>
      <c r="E143" s="239" t="s">
        <v>32</v>
      </c>
      <c r="F143" s="240" t="s">
        <v>460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139</v>
      </c>
      <c r="AU143" s="247" t="s">
        <v>85</v>
      </c>
      <c r="AV143" s="14" t="s">
        <v>85</v>
      </c>
      <c r="AW143" s="14" t="s">
        <v>39</v>
      </c>
      <c r="AX143" s="14" t="s">
        <v>77</v>
      </c>
      <c r="AY143" s="247" t="s">
        <v>129</v>
      </c>
    </row>
    <row r="144" s="15" customFormat="1">
      <c r="A144" s="15"/>
      <c r="B144" s="248"/>
      <c r="C144" s="249"/>
      <c r="D144" s="228" t="s">
        <v>139</v>
      </c>
      <c r="E144" s="250" t="s">
        <v>32</v>
      </c>
      <c r="F144" s="251" t="s">
        <v>142</v>
      </c>
      <c r="G144" s="249"/>
      <c r="H144" s="252">
        <v>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139</v>
      </c>
      <c r="AU144" s="258" t="s">
        <v>85</v>
      </c>
      <c r="AV144" s="15" t="s">
        <v>128</v>
      </c>
      <c r="AW144" s="15" t="s">
        <v>39</v>
      </c>
      <c r="AX144" s="15" t="s">
        <v>83</v>
      </c>
      <c r="AY144" s="258" t="s">
        <v>129</v>
      </c>
    </row>
    <row r="145" s="2" customFormat="1" ht="24.15" customHeight="1">
      <c r="A145" s="39"/>
      <c r="B145" s="40"/>
      <c r="C145" s="213" t="s">
        <v>194</v>
      </c>
      <c r="D145" s="213" t="s">
        <v>132</v>
      </c>
      <c r="E145" s="214" t="s">
        <v>181</v>
      </c>
      <c r="F145" s="215" t="s">
        <v>182</v>
      </c>
      <c r="G145" s="216" t="s">
        <v>135</v>
      </c>
      <c r="H145" s="217">
        <v>10</v>
      </c>
      <c r="I145" s="218"/>
      <c r="J145" s="219">
        <f>ROUND(I145*H145,2)</f>
        <v>0</v>
      </c>
      <c r="K145" s="215" t="s">
        <v>136</v>
      </c>
      <c r="L145" s="45"/>
      <c r="M145" s="220" t="s">
        <v>32</v>
      </c>
      <c r="N145" s="221" t="s">
        <v>48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137</v>
      </c>
      <c r="AT145" s="224" t="s">
        <v>132</v>
      </c>
      <c r="AU145" s="224" t="s">
        <v>85</v>
      </c>
      <c r="AY145" s="17" t="s">
        <v>129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137</v>
      </c>
      <c r="BM145" s="224" t="s">
        <v>183</v>
      </c>
    </row>
    <row r="146" s="13" customFormat="1">
      <c r="A146" s="13"/>
      <c r="B146" s="226"/>
      <c r="C146" s="227"/>
      <c r="D146" s="228" t="s">
        <v>139</v>
      </c>
      <c r="E146" s="229" t="s">
        <v>32</v>
      </c>
      <c r="F146" s="230" t="s">
        <v>140</v>
      </c>
      <c r="G146" s="227"/>
      <c r="H146" s="229" t="s">
        <v>32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139</v>
      </c>
      <c r="AU146" s="236" t="s">
        <v>85</v>
      </c>
      <c r="AV146" s="13" t="s">
        <v>83</v>
      </c>
      <c r="AW146" s="13" t="s">
        <v>39</v>
      </c>
      <c r="AX146" s="13" t="s">
        <v>77</v>
      </c>
      <c r="AY146" s="236" t="s">
        <v>129</v>
      </c>
    </row>
    <row r="147" s="14" customFormat="1">
      <c r="A147" s="14"/>
      <c r="B147" s="237"/>
      <c r="C147" s="238"/>
      <c r="D147" s="228" t="s">
        <v>139</v>
      </c>
      <c r="E147" s="239" t="s">
        <v>32</v>
      </c>
      <c r="F147" s="240" t="s">
        <v>461</v>
      </c>
      <c r="G147" s="238"/>
      <c r="H147" s="241">
        <v>10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139</v>
      </c>
      <c r="AU147" s="247" t="s">
        <v>85</v>
      </c>
      <c r="AV147" s="14" t="s">
        <v>85</v>
      </c>
      <c r="AW147" s="14" t="s">
        <v>39</v>
      </c>
      <c r="AX147" s="14" t="s">
        <v>77</v>
      </c>
      <c r="AY147" s="247" t="s">
        <v>129</v>
      </c>
    </row>
    <row r="148" s="15" customFormat="1">
      <c r="A148" s="15"/>
      <c r="B148" s="248"/>
      <c r="C148" s="249"/>
      <c r="D148" s="228" t="s">
        <v>139</v>
      </c>
      <c r="E148" s="250" t="s">
        <v>32</v>
      </c>
      <c r="F148" s="251" t="s">
        <v>142</v>
      </c>
      <c r="G148" s="249"/>
      <c r="H148" s="252">
        <v>10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8" t="s">
        <v>139</v>
      </c>
      <c r="AU148" s="258" t="s">
        <v>85</v>
      </c>
      <c r="AV148" s="15" t="s">
        <v>128</v>
      </c>
      <c r="AW148" s="15" t="s">
        <v>39</v>
      </c>
      <c r="AX148" s="15" t="s">
        <v>83</v>
      </c>
      <c r="AY148" s="258" t="s">
        <v>129</v>
      </c>
    </row>
    <row r="149" s="12" customFormat="1" ht="22.8" customHeight="1">
      <c r="A149" s="12"/>
      <c r="B149" s="197"/>
      <c r="C149" s="198"/>
      <c r="D149" s="199" t="s">
        <v>76</v>
      </c>
      <c r="E149" s="211" t="s">
        <v>185</v>
      </c>
      <c r="F149" s="211" t="s">
        <v>186</v>
      </c>
      <c r="G149" s="198"/>
      <c r="H149" s="198"/>
      <c r="I149" s="201"/>
      <c r="J149" s="212">
        <f>BK149</f>
        <v>0</v>
      </c>
      <c r="K149" s="198"/>
      <c r="L149" s="203"/>
      <c r="M149" s="204"/>
      <c r="N149" s="205"/>
      <c r="O149" s="205"/>
      <c r="P149" s="206">
        <f>SUM(P150:P162)</f>
        <v>0</v>
      </c>
      <c r="Q149" s="205"/>
      <c r="R149" s="206">
        <f>SUM(R150:R162)</f>
        <v>0</v>
      </c>
      <c r="S149" s="205"/>
      <c r="T149" s="207">
        <f>SUM(T150:T162)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8" t="s">
        <v>128</v>
      </c>
      <c r="AT149" s="209" t="s">
        <v>76</v>
      </c>
      <c r="AU149" s="209" t="s">
        <v>83</v>
      </c>
      <c r="AY149" s="208" t="s">
        <v>129</v>
      </c>
      <c r="BK149" s="210">
        <f>SUM(BK150:BK162)</f>
        <v>0</v>
      </c>
    </row>
    <row r="150" s="2" customFormat="1" ht="33" customHeight="1">
      <c r="A150" s="39"/>
      <c r="B150" s="40"/>
      <c r="C150" s="213" t="s">
        <v>205</v>
      </c>
      <c r="D150" s="213" t="s">
        <v>132</v>
      </c>
      <c r="E150" s="214" t="s">
        <v>316</v>
      </c>
      <c r="F150" s="215" t="s">
        <v>317</v>
      </c>
      <c r="G150" s="216" t="s">
        <v>135</v>
      </c>
      <c r="H150" s="217">
        <v>14</v>
      </c>
      <c r="I150" s="218"/>
      <c r="J150" s="219">
        <f>ROUND(I150*H150,2)</f>
        <v>0</v>
      </c>
      <c r="K150" s="215" t="s">
        <v>136</v>
      </c>
      <c r="L150" s="45"/>
      <c r="M150" s="220" t="s">
        <v>32</v>
      </c>
      <c r="N150" s="221" t="s">
        <v>48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137</v>
      </c>
      <c r="AT150" s="224" t="s">
        <v>132</v>
      </c>
      <c r="AU150" s="224" t="s">
        <v>85</v>
      </c>
      <c r="AY150" s="17" t="s">
        <v>129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137</v>
      </c>
      <c r="BM150" s="224" t="s">
        <v>318</v>
      </c>
    </row>
    <row r="151" s="13" customFormat="1">
      <c r="A151" s="13"/>
      <c r="B151" s="226"/>
      <c r="C151" s="227"/>
      <c r="D151" s="228" t="s">
        <v>139</v>
      </c>
      <c r="E151" s="229" t="s">
        <v>32</v>
      </c>
      <c r="F151" s="230" t="s">
        <v>140</v>
      </c>
      <c r="G151" s="227"/>
      <c r="H151" s="229" t="s">
        <v>32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139</v>
      </c>
      <c r="AU151" s="236" t="s">
        <v>85</v>
      </c>
      <c r="AV151" s="13" t="s">
        <v>83</v>
      </c>
      <c r="AW151" s="13" t="s">
        <v>39</v>
      </c>
      <c r="AX151" s="13" t="s">
        <v>77</v>
      </c>
      <c r="AY151" s="236" t="s">
        <v>129</v>
      </c>
    </row>
    <row r="152" s="14" customFormat="1">
      <c r="A152" s="14"/>
      <c r="B152" s="237"/>
      <c r="C152" s="238"/>
      <c r="D152" s="228" t="s">
        <v>139</v>
      </c>
      <c r="E152" s="239" t="s">
        <v>32</v>
      </c>
      <c r="F152" s="240" t="s">
        <v>462</v>
      </c>
      <c r="G152" s="238"/>
      <c r="H152" s="241">
        <v>11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139</v>
      </c>
      <c r="AU152" s="247" t="s">
        <v>85</v>
      </c>
      <c r="AV152" s="14" t="s">
        <v>85</v>
      </c>
      <c r="AW152" s="14" t="s">
        <v>39</v>
      </c>
      <c r="AX152" s="14" t="s">
        <v>77</v>
      </c>
      <c r="AY152" s="247" t="s">
        <v>129</v>
      </c>
    </row>
    <row r="153" s="14" customFormat="1">
      <c r="A153" s="14"/>
      <c r="B153" s="237"/>
      <c r="C153" s="238"/>
      <c r="D153" s="228" t="s">
        <v>139</v>
      </c>
      <c r="E153" s="239" t="s">
        <v>32</v>
      </c>
      <c r="F153" s="240" t="s">
        <v>463</v>
      </c>
      <c r="G153" s="238"/>
      <c r="H153" s="241">
        <v>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139</v>
      </c>
      <c r="AU153" s="247" t="s">
        <v>85</v>
      </c>
      <c r="AV153" s="14" t="s">
        <v>85</v>
      </c>
      <c r="AW153" s="14" t="s">
        <v>39</v>
      </c>
      <c r="AX153" s="14" t="s">
        <v>77</v>
      </c>
      <c r="AY153" s="247" t="s">
        <v>129</v>
      </c>
    </row>
    <row r="154" s="15" customFormat="1">
      <c r="A154" s="15"/>
      <c r="B154" s="248"/>
      <c r="C154" s="249"/>
      <c r="D154" s="228" t="s">
        <v>139</v>
      </c>
      <c r="E154" s="250" t="s">
        <v>32</v>
      </c>
      <c r="F154" s="251" t="s">
        <v>142</v>
      </c>
      <c r="G154" s="249"/>
      <c r="H154" s="252">
        <v>14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139</v>
      </c>
      <c r="AU154" s="258" t="s">
        <v>85</v>
      </c>
      <c r="AV154" s="15" t="s">
        <v>128</v>
      </c>
      <c r="AW154" s="15" t="s">
        <v>39</v>
      </c>
      <c r="AX154" s="15" t="s">
        <v>83</v>
      </c>
      <c r="AY154" s="258" t="s">
        <v>129</v>
      </c>
    </row>
    <row r="155" s="2" customFormat="1" ht="24.15" customHeight="1">
      <c r="A155" s="39"/>
      <c r="B155" s="40"/>
      <c r="C155" s="213" t="s">
        <v>214</v>
      </c>
      <c r="D155" s="213" t="s">
        <v>132</v>
      </c>
      <c r="E155" s="214" t="s">
        <v>188</v>
      </c>
      <c r="F155" s="215" t="s">
        <v>189</v>
      </c>
      <c r="G155" s="216" t="s">
        <v>135</v>
      </c>
      <c r="H155" s="217">
        <v>24</v>
      </c>
      <c r="I155" s="218"/>
      <c r="J155" s="219">
        <f>ROUND(I155*H155,2)</f>
        <v>0</v>
      </c>
      <c r="K155" s="215" t="s">
        <v>136</v>
      </c>
      <c r="L155" s="45"/>
      <c r="M155" s="220" t="s">
        <v>32</v>
      </c>
      <c r="N155" s="221" t="s">
        <v>48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137</v>
      </c>
      <c r="AT155" s="224" t="s">
        <v>132</v>
      </c>
      <c r="AU155" s="224" t="s">
        <v>85</v>
      </c>
      <c r="AY155" s="17" t="s">
        <v>129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83</v>
      </c>
      <c r="BK155" s="225">
        <f>ROUND(I155*H155,2)</f>
        <v>0</v>
      </c>
      <c r="BL155" s="17" t="s">
        <v>137</v>
      </c>
      <c r="BM155" s="224" t="s">
        <v>190</v>
      </c>
    </row>
    <row r="156" s="13" customFormat="1">
      <c r="A156" s="13"/>
      <c r="B156" s="226"/>
      <c r="C156" s="227"/>
      <c r="D156" s="228" t="s">
        <v>139</v>
      </c>
      <c r="E156" s="229" t="s">
        <v>32</v>
      </c>
      <c r="F156" s="230" t="s">
        <v>140</v>
      </c>
      <c r="G156" s="227"/>
      <c r="H156" s="229" t="s">
        <v>32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139</v>
      </c>
      <c r="AU156" s="236" t="s">
        <v>85</v>
      </c>
      <c r="AV156" s="13" t="s">
        <v>83</v>
      </c>
      <c r="AW156" s="13" t="s">
        <v>39</v>
      </c>
      <c r="AX156" s="13" t="s">
        <v>77</v>
      </c>
      <c r="AY156" s="236" t="s">
        <v>129</v>
      </c>
    </row>
    <row r="157" s="14" customFormat="1">
      <c r="A157" s="14"/>
      <c r="B157" s="237"/>
      <c r="C157" s="238"/>
      <c r="D157" s="228" t="s">
        <v>139</v>
      </c>
      <c r="E157" s="239" t="s">
        <v>32</v>
      </c>
      <c r="F157" s="240" t="s">
        <v>464</v>
      </c>
      <c r="G157" s="238"/>
      <c r="H157" s="241">
        <v>24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139</v>
      </c>
      <c r="AU157" s="247" t="s">
        <v>85</v>
      </c>
      <c r="AV157" s="14" t="s">
        <v>85</v>
      </c>
      <c r="AW157" s="14" t="s">
        <v>39</v>
      </c>
      <c r="AX157" s="14" t="s">
        <v>77</v>
      </c>
      <c r="AY157" s="247" t="s">
        <v>129</v>
      </c>
    </row>
    <row r="158" s="15" customFormat="1">
      <c r="A158" s="15"/>
      <c r="B158" s="248"/>
      <c r="C158" s="249"/>
      <c r="D158" s="228" t="s">
        <v>139</v>
      </c>
      <c r="E158" s="250" t="s">
        <v>32</v>
      </c>
      <c r="F158" s="251" t="s">
        <v>142</v>
      </c>
      <c r="G158" s="249"/>
      <c r="H158" s="252">
        <v>24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139</v>
      </c>
      <c r="AU158" s="258" t="s">
        <v>85</v>
      </c>
      <c r="AV158" s="15" t="s">
        <v>128</v>
      </c>
      <c r="AW158" s="15" t="s">
        <v>39</v>
      </c>
      <c r="AX158" s="15" t="s">
        <v>83</v>
      </c>
      <c r="AY158" s="258" t="s">
        <v>129</v>
      </c>
    </row>
    <row r="159" s="2" customFormat="1" ht="24.15" customHeight="1">
      <c r="A159" s="39"/>
      <c r="B159" s="40"/>
      <c r="C159" s="213" t="s">
        <v>219</v>
      </c>
      <c r="D159" s="213" t="s">
        <v>132</v>
      </c>
      <c r="E159" s="214" t="s">
        <v>331</v>
      </c>
      <c r="F159" s="215" t="s">
        <v>332</v>
      </c>
      <c r="G159" s="216" t="s">
        <v>135</v>
      </c>
      <c r="H159" s="217">
        <v>4</v>
      </c>
      <c r="I159" s="218"/>
      <c r="J159" s="219">
        <f>ROUND(I159*H159,2)</f>
        <v>0</v>
      </c>
      <c r="K159" s="215" t="s">
        <v>136</v>
      </c>
      <c r="L159" s="45"/>
      <c r="M159" s="220" t="s">
        <v>32</v>
      </c>
      <c r="N159" s="221" t="s">
        <v>48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137</v>
      </c>
      <c r="AT159" s="224" t="s">
        <v>132</v>
      </c>
      <c r="AU159" s="224" t="s">
        <v>85</v>
      </c>
      <c r="AY159" s="17" t="s">
        <v>129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137</v>
      </c>
      <c r="BM159" s="224" t="s">
        <v>465</v>
      </c>
    </row>
    <row r="160" s="13" customFormat="1">
      <c r="A160" s="13"/>
      <c r="B160" s="226"/>
      <c r="C160" s="227"/>
      <c r="D160" s="228" t="s">
        <v>139</v>
      </c>
      <c r="E160" s="229" t="s">
        <v>32</v>
      </c>
      <c r="F160" s="230" t="s">
        <v>140</v>
      </c>
      <c r="G160" s="227"/>
      <c r="H160" s="229" t="s">
        <v>32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139</v>
      </c>
      <c r="AU160" s="236" t="s">
        <v>85</v>
      </c>
      <c r="AV160" s="13" t="s">
        <v>83</v>
      </c>
      <c r="AW160" s="13" t="s">
        <v>39</v>
      </c>
      <c r="AX160" s="13" t="s">
        <v>77</v>
      </c>
      <c r="AY160" s="236" t="s">
        <v>129</v>
      </c>
    </row>
    <row r="161" s="14" customFormat="1">
      <c r="A161" s="14"/>
      <c r="B161" s="237"/>
      <c r="C161" s="238"/>
      <c r="D161" s="228" t="s">
        <v>139</v>
      </c>
      <c r="E161" s="239" t="s">
        <v>32</v>
      </c>
      <c r="F161" s="240" t="s">
        <v>466</v>
      </c>
      <c r="G161" s="238"/>
      <c r="H161" s="241">
        <v>4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139</v>
      </c>
      <c r="AU161" s="247" t="s">
        <v>85</v>
      </c>
      <c r="AV161" s="14" t="s">
        <v>85</v>
      </c>
      <c r="AW161" s="14" t="s">
        <v>39</v>
      </c>
      <c r="AX161" s="14" t="s">
        <v>77</v>
      </c>
      <c r="AY161" s="247" t="s">
        <v>129</v>
      </c>
    </row>
    <row r="162" s="15" customFormat="1">
      <c r="A162" s="15"/>
      <c r="B162" s="248"/>
      <c r="C162" s="249"/>
      <c r="D162" s="228" t="s">
        <v>139</v>
      </c>
      <c r="E162" s="250" t="s">
        <v>32</v>
      </c>
      <c r="F162" s="251" t="s">
        <v>142</v>
      </c>
      <c r="G162" s="249"/>
      <c r="H162" s="252">
        <v>4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8" t="s">
        <v>139</v>
      </c>
      <c r="AU162" s="258" t="s">
        <v>85</v>
      </c>
      <c r="AV162" s="15" t="s">
        <v>128</v>
      </c>
      <c r="AW162" s="15" t="s">
        <v>39</v>
      </c>
      <c r="AX162" s="15" t="s">
        <v>83</v>
      </c>
      <c r="AY162" s="258" t="s">
        <v>129</v>
      </c>
    </row>
    <row r="163" s="12" customFormat="1" ht="22.8" customHeight="1">
      <c r="A163" s="12"/>
      <c r="B163" s="197"/>
      <c r="C163" s="198"/>
      <c r="D163" s="199" t="s">
        <v>76</v>
      </c>
      <c r="E163" s="211" t="s">
        <v>192</v>
      </c>
      <c r="F163" s="211" t="s">
        <v>193</v>
      </c>
      <c r="G163" s="198"/>
      <c r="H163" s="198"/>
      <c r="I163" s="201"/>
      <c r="J163" s="212">
        <f>BK163</f>
        <v>0</v>
      </c>
      <c r="K163" s="198"/>
      <c r="L163" s="203"/>
      <c r="M163" s="204"/>
      <c r="N163" s="205"/>
      <c r="O163" s="205"/>
      <c r="P163" s="206">
        <f>SUM(P164:P219)</f>
        <v>0</v>
      </c>
      <c r="Q163" s="205"/>
      <c r="R163" s="206">
        <f>SUM(R164:R219)</f>
        <v>0</v>
      </c>
      <c r="S163" s="205"/>
      <c r="T163" s="207">
        <f>SUM(T164:T219)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128</v>
      </c>
      <c r="AT163" s="209" t="s">
        <v>76</v>
      </c>
      <c r="AU163" s="209" t="s">
        <v>83</v>
      </c>
      <c r="AY163" s="208" t="s">
        <v>129</v>
      </c>
      <c r="BK163" s="210">
        <f>SUM(BK164:BK219)</f>
        <v>0</v>
      </c>
    </row>
    <row r="164" s="2" customFormat="1" ht="24.15" customHeight="1">
      <c r="A164" s="39"/>
      <c r="B164" s="40"/>
      <c r="C164" s="213" t="s">
        <v>8</v>
      </c>
      <c r="D164" s="213" t="s">
        <v>132</v>
      </c>
      <c r="E164" s="214" t="s">
        <v>195</v>
      </c>
      <c r="F164" s="215" t="s">
        <v>196</v>
      </c>
      <c r="G164" s="216" t="s">
        <v>135</v>
      </c>
      <c r="H164" s="217">
        <v>1247</v>
      </c>
      <c r="I164" s="218"/>
      <c r="J164" s="219">
        <f>ROUND(I164*H164,2)</f>
        <v>0</v>
      </c>
      <c r="K164" s="215" t="s">
        <v>136</v>
      </c>
      <c r="L164" s="45"/>
      <c r="M164" s="220" t="s">
        <v>32</v>
      </c>
      <c r="N164" s="221" t="s">
        <v>48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137</v>
      </c>
      <c r="AT164" s="224" t="s">
        <v>132</v>
      </c>
      <c r="AU164" s="224" t="s">
        <v>85</v>
      </c>
      <c r="AY164" s="17" t="s">
        <v>129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137</v>
      </c>
      <c r="BM164" s="224" t="s">
        <v>197</v>
      </c>
    </row>
    <row r="165" s="13" customFormat="1">
      <c r="A165" s="13"/>
      <c r="B165" s="226"/>
      <c r="C165" s="227"/>
      <c r="D165" s="228" t="s">
        <v>139</v>
      </c>
      <c r="E165" s="229" t="s">
        <v>32</v>
      </c>
      <c r="F165" s="230" t="s">
        <v>140</v>
      </c>
      <c r="G165" s="227"/>
      <c r="H165" s="229" t="s">
        <v>32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139</v>
      </c>
      <c r="AU165" s="236" t="s">
        <v>85</v>
      </c>
      <c r="AV165" s="13" t="s">
        <v>83</v>
      </c>
      <c r="AW165" s="13" t="s">
        <v>39</v>
      </c>
      <c r="AX165" s="13" t="s">
        <v>77</v>
      </c>
      <c r="AY165" s="236" t="s">
        <v>129</v>
      </c>
    </row>
    <row r="166" s="14" customFormat="1">
      <c r="A166" s="14"/>
      <c r="B166" s="237"/>
      <c r="C166" s="238"/>
      <c r="D166" s="228" t="s">
        <v>139</v>
      </c>
      <c r="E166" s="239" t="s">
        <v>32</v>
      </c>
      <c r="F166" s="240" t="s">
        <v>467</v>
      </c>
      <c r="G166" s="238"/>
      <c r="H166" s="241">
        <v>19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139</v>
      </c>
      <c r="AU166" s="247" t="s">
        <v>85</v>
      </c>
      <c r="AV166" s="14" t="s">
        <v>85</v>
      </c>
      <c r="AW166" s="14" t="s">
        <v>39</v>
      </c>
      <c r="AX166" s="14" t="s">
        <v>77</v>
      </c>
      <c r="AY166" s="247" t="s">
        <v>129</v>
      </c>
    </row>
    <row r="167" s="14" customFormat="1">
      <c r="A167" s="14"/>
      <c r="B167" s="237"/>
      <c r="C167" s="238"/>
      <c r="D167" s="228" t="s">
        <v>139</v>
      </c>
      <c r="E167" s="239" t="s">
        <v>32</v>
      </c>
      <c r="F167" s="240" t="s">
        <v>468</v>
      </c>
      <c r="G167" s="238"/>
      <c r="H167" s="241">
        <v>21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139</v>
      </c>
      <c r="AU167" s="247" t="s">
        <v>85</v>
      </c>
      <c r="AV167" s="14" t="s">
        <v>85</v>
      </c>
      <c r="AW167" s="14" t="s">
        <v>39</v>
      </c>
      <c r="AX167" s="14" t="s">
        <v>77</v>
      </c>
      <c r="AY167" s="247" t="s">
        <v>129</v>
      </c>
    </row>
    <row r="168" s="14" customFormat="1">
      <c r="A168" s="14"/>
      <c r="B168" s="237"/>
      <c r="C168" s="238"/>
      <c r="D168" s="228" t="s">
        <v>139</v>
      </c>
      <c r="E168" s="239" t="s">
        <v>32</v>
      </c>
      <c r="F168" s="240" t="s">
        <v>338</v>
      </c>
      <c r="G168" s="238"/>
      <c r="H168" s="241">
        <v>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139</v>
      </c>
      <c r="AU168" s="247" t="s">
        <v>85</v>
      </c>
      <c r="AV168" s="14" t="s">
        <v>85</v>
      </c>
      <c r="AW168" s="14" t="s">
        <v>39</v>
      </c>
      <c r="AX168" s="14" t="s">
        <v>77</v>
      </c>
      <c r="AY168" s="247" t="s">
        <v>129</v>
      </c>
    </row>
    <row r="169" s="14" customFormat="1">
      <c r="A169" s="14"/>
      <c r="B169" s="237"/>
      <c r="C169" s="238"/>
      <c r="D169" s="228" t="s">
        <v>139</v>
      </c>
      <c r="E169" s="239" t="s">
        <v>32</v>
      </c>
      <c r="F169" s="240" t="s">
        <v>469</v>
      </c>
      <c r="G169" s="238"/>
      <c r="H169" s="241">
        <v>300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139</v>
      </c>
      <c r="AU169" s="247" t="s">
        <v>85</v>
      </c>
      <c r="AV169" s="14" t="s">
        <v>85</v>
      </c>
      <c r="AW169" s="14" t="s">
        <v>39</v>
      </c>
      <c r="AX169" s="14" t="s">
        <v>77</v>
      </c>
      <c r="AY169" s="247" t="s">
        <v>129</v>
      </c>
    </row>
    <row r="170" s="14" customFormat="1">
      <c r="A170" s="14"/>
      <c r="B170" s="237"/>
      <c r="C170" s="238"/>
      <c r="D170" s="228" t="s">
        <v>139</v>
      </c>
      <c r="E170" s="239" t="s">
        <v>32</v>
      </c>
      <c r="F170" s="240" t="s">
        <v>470</v>
      </c>
      <c r="G170" s="238"/>
      <c r="H170" s="241">
        <v>696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139</v>
      </c>
      <c r="AU170" s="247" t="s">
        <v>85</v>
      </c>
      <c r="AV170" s="14" t="s">
        <v>85</v>
      </c>
      <c r="AW170" s="14" t="s">
        <v>39</v>
      </c>
      <c r="AX170" s="14" t="s">
        <v>77</v>
      </c>
      <c r="AY170" s="247" t="s">
        <v>129</v>
      </c>
    </row>
    <row r="171" s="14" customFormat="1">
      <c r="A171" s="14"/>
      <c r="B171" s="237"/>
      <c r="C171" s="238"/>
      <c r="D171" s="228" t="s">
        <v>139</v>
      </c>
      <c r="E171" s="239" t="s">
        <v>32</v>
      </c>
      <c r="F171" s="240" t="s">
        <v>471</v>
      </c>
      <c r="G171" s="238"/>
      <c r="H171" s="241">
        <v>21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139</v>
      </c>
      <c r="AU171" s="247" t="s">
        <v>85</v>
      </c>
      <c r="AV171" s="14" t="s">
        <v>85</v>
      </c>
      <c r="AW171" s="14" t="s">
        <v>39</v>
      </c>
      <c r="AX171" s="14" t="s">
        <v>77</v>
      </c>
      <c r="AY171" s="247" t="s">
        <v>129</v>
      </c>
    </row>
    <row r="172" s="14" customFormat="1">
      <c r="A172" s="14"/>
      <c r="B172" s="237"/>
      <c r="C172" s="238"/>
      <c r="D172" s="228" t="s">
        <v>139</v>
      </c>
      <c r="E172" s="239" t="s">
        <v>32</v>
      </c>
      <c r="F172" s="240" t="s">
        <v>472</v>
      </c>
      <c r="G172" s="238"/>
      <c r="H172" s="241">
        <v>27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139</v>
      </c>
      <c r="AU172" s="247" t="s">
        <v>85</v>
      </c>
      <c r="AV172" s="14" t="s">
        <v>85</v>
      </c>
      <c r="AW172" s="14" t="s">
        <v>39</v>
      </c>
      <c r="AX172" s="14" t="s">
        <v>77</v>
      </c>
      <c r="AY172" s="247" t="s">
        <v>129</v>
      </c>
    </row>
    <row r="173" s="14" customFormat="1">
      <c r="A173" s="14"/>
      <c r="B173" s="237"/>
      <c r="C173" s="238"/>
      <c r="D173" s="228" t="s">
        <v>139</v>
      </c>
      <c r="E173" s="239" t="s">
        <v>32</v>
      </c>
      <c r="F173" s="240" t="s">
        <v>473</v>
      </c>
      <c r="G173" s="238"/>
      <c r="H173" s="241">
        <v>27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139</v>
      </c>
      <c r="AU173" s="247" t="s">
        <v>85</v>
      </c>
      <c r="AV173" s="14" t="s">
        <v>85</v>
      </c>
      <c r="AW173" s="14" t="s">
        <v>39</v>
      </c>
      <c r="AX173" s="14" t="s">
        <v>77</v>
      </c>
      <c r="AY173" s="247" t="s">
        <v>129</v>
      </c>
    </row>
    <row r="174" s="14" customFormat="1">
      <c r="A174" s="14"/>
      <c r="B174" s="237"/>
      <c r="C174" s="238"/>
      <c r="D174" s="228" t="s">
        <v>139</v>
      </c>
      <c r="E174" s="239" t="s">
        <v>32</v>
      </c>
      <c r="F174" s="240" t="s">
        <v>474</v>
      </c>
      <c r="G174" s="238"/>
      <c r="H174" s="241">
        <v>106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139</v>
      </c>
      <c r="AU174" s="247" t="s">
        <v>85</v>
      </c>
      <c r="AV174" s="14" t="s">
        <v>85</v>
      </c>
      <c r="AW174" s="14" t="s">
        <v>39</v>
      </c>
      <c r="AX174" s="14" t="s">
        <v>77</v>
      </c>
      <c r="AY174" s="247" t="s">
        <v>129</v>
      </c>
    </row>
    <row r="175" s="14" customFormat="1">
      <c r="A175" s="14"/>
      <c r="B175" s="237"/>
      <c r="C175" s="238"/>
      <c r="D175" s="228" t="s">
        <v>139</v>
      </c>
      <c r="E175" s="239" t="s">
        <v>32</v>
      </c>
      <c r="F175" s="240" t="s">
        <v>475</v>
      </c>
      <c r="G175" s="238"/>
      <c r="H175" s="241">
        <v>28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139</v>
      </c>
      <c r="AU175" s="247" t="s">
        <v>85</v>
      </c>
      <c r="AV175" s="14" t="s">
        <v>85</v>
      </c>
      <c r="AW175" s="14" t="s">
        <v>39</v>
      </c>
      <c r="AX175" s="14" t="s">
        <v>77</v>
      </c>
      <c r="AY175" s="247" t="s">
        <v>129</v>
      </c>
    </row>
    <row r="176" s="15" customFormat="1">
      <c r="A176" s="15"/>
      <c r="B176" s="248"/>
      <c r="C176" s="249"/>
      <c r="D176" s="228" t="s">
        <v>139</v>
      </c>
      <c r="E176" s="250" t="s">
        <v>32</v>
      </c>
      <c r="F176" s="251" t="s">
        <v>142</v>
      </c>
      <c r="G176" s="249"/>
      <c r="H176" s="252">
        <v>1247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139</v>
      </c>
      <c r="AU176" s="258" t="s">
        <v>85</v>
      </c>
      <c r="AV176" s="15" t="s">
        <v>128</v>
      </c>
      <c r="AW176" s="15" t="s">
        <v>39</v>
      </c>
      <c r="AX176" s="15" t="s">
        <v>83</v>
      </c>
      <c r="AY176" s="258" t="s">
        <v>129</v>
      </c>
    </row>
    <row r="177" s="2" customFormat="1" ht="37.8" customHeight="1">
      <c r="A177" s="39"/>
      <c r="B177" s="40"/>
      <c r="C177" s="213" t="s">
        <v>232</v>
      </c>
      <c r="D177" s="213" t="s">
        <v>132</v>
      </c>
      <c r="E177" s="214" t="s">
        <v>350</v>
      </c>
      <c r="F177" s="215" t="s">
        <v>351</v>
      </c>
      <c r="G177" s="216" t="s">
        <v>135</v>
      </c>
      <c r="H177" s="217">
        <v>63</v>
      </c>
      <c r="I177" s="218"/>
      <c r="J177" s="219">
        <f>ROUND(I177*H177,2)</f>
        <v>0</v>
      </c>
      <c r="K177" s="215" t="s">
        <v>136</v>
      </c>
      <c r="L177" s="45"/>
      <c r="M177" s="220" t="s">
        <v>32</v>
      </c>
      <c r="N177" s="221" t="s">
        <v>48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137</v>
      </c>
      <c r="AT177" s="224" t="s">
        <v>132</v>
      </c>
      <c r="AU177" s="224" t="s">
        <v>85</v>
      </c>
      <c r="AY177" s="17" t="s">
        <v>129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137</v>
      </c>
      <c r="BM177" s="224" t="s">
        <v>352</v>
      </c>
    </row>
    <row r="178" s="13" customFormat="1">
      <c r="A178" s="13"/>
      <c r="B178" s="226"/>
      <c r="C178" s="227"/>
      <c r="D178" s="228" t="s">
        <v>139</v>
      </c>
      <c r="E178" s="229" t="s">
        <v>32</v>
      </c>
      <c r="F178" s="230" t="s">
        <v>140</v>
      </c>
      <c r="G178" s="227"/>
      <c r="H178" s="229" t="s">
        <v>32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139</v>
      </c>
      <c r="AU178" s="236" t="s">
        <v>85</v>
      </c>
      <c r="AV178" s="13" t="s">
        <v>83</v>
      </c>
      <c r="AW178" s="13" t="s">
        <v>39</v>
      </c>
      <c r="AX178" s="13" t="s">
        <v>77</v>
      </c>
      <c r="AY178" s="236" t="s">
        <v>129</v>
      </c>
    </row>
    <row r="179" s="14" customFormat="1">
      <c r="A179" s="14"/>
      <c r="B179" s="237"/>
      <c r="C179" s="238"/>
      <c r="D179" s="228" t="s">
        <v>139</v>
      </c>
      <c r="E179" s="239" t="s">
        <v>32</v>
      </c>
      <c r="F179" s="240" t="s">
        <v>476</v>
      </c>
      <c r="G179" s="238"/>
      <c r="H179" s="241">
        <v>33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139</v>
      </c>
      <c r="AU179" s="247" t="s">
        <v>85</v>
      </c>
      <c r="AV179" s="14" t="s">
        <v>85</v>
      </c>
      <c r="AW179" s="14" t="s">
        <v>39</v>
      </c>
      <c r="AX179" s="14" t="s">
        <v>77</v>
      </c>
      <c r="AY179" s="247" t="s">
        <v>129</v>
      </c>
    </row>
    <row r="180" s="14" customFormat="1">
      <c r="A180" s="14"/>
      <c r="B180" s="237"/>
      <c r="C180" s="238"/>
      <c r="D180" s="228" t="s">
        <v>139</v>
      </c>
      <c r="E180" s="239" t="s">
        <v>32</v>
      </c>
      <c r="F180" s="240" t="s">
        <v>477</v>
      </c>
      <c r="G180" s="238"/>
      <c r="H180" s="241">
        <v>30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139</v>
      </c>
      <c r="AU180" s="247" t="s">
        <v>85</v>
      </c>
      <c r="AV180" s="14" t="s">
        <v>85</v>
      </c>
      <c r="AW180" s="14" t="s">
        <v>39</v>
      </c>
      <c r="AX180" s="14" t="s">
        <v>77</v>
      </c>
      <c r="AY180" s="247" t="s">
        <v>129</v>
      </c>
    </row>
    <row r="181" s="15" customFormat="1">
      <c r="A181" s="15"/>
      <c r="B181" s="248"/>
      <c r="C181" s="249"/>
      <c r="D181" s="228" t="s">
        <v>139</v>
      </c>
      <c r="E181" s="250" t="s">
        <v>32</v>
      </c>
      <c r="F181" s="251" t="s">
        <v>142</v>
      </c>
      <c r="G181" s="249"/>
      <c r="H181" s="252">
        <v>63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139</v>
      </c>
      <c r="AU181" s="258" t="s">
        <v>85</v>
      </c>
      <c r="AV181" s="15" t="s">
        <v>128</v>
      </c>
      <c r="AW181" s="15" t="s">
        <v>39</v>
      </c>
      <c r="AX181" s="15" t="s">
        <v>83</v>
      </c>
      <c r="AY181" s="258" t="s">
        <v>129</v>
      </c>
    </row>
    <row r="182" s="2" customFormat="1" ht="37.8" customHeight="1">
      <c r="A182" s="39"/>
      <c r="B182" s="40"/>
      <c r="C182" s="213" t="s">
        <v>237</v>
      </c>
      <c r="D182" s="213" t="s">
        <v>132</v>
      </c>
      <c r="E182" s="214" t="s">
        <v>206</v>
      </c>
      <c r="F182" s="215" t="s">
        <v>207</v>
      </c>
      <c r="G182" s="216" t="s">
        <v>135</v>
      </c>
      <c r="H182" s="217">
        <v>184</v>
      </c>
      <c r="I182" s="218"/>
      <c r="J182" s="219">
        <f>ROUND(I182*H182,2)</f>
        <v>0</v>
      </c>
      <c r="K182" s="215" t="s">
        <v>136</v>
      </c>
      <c r="L182" s="45"/>
      <c r="M182" s="220" t="s">
        <v>32</v>
      </c>
      <c r="N182" s="221" t="s">
        <v>48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137</v>
      </c>
      <c r="AT182" s="224" t="s">
        <v>132</v>
      </c>
      <c r="AU182" s="224" t="s">
        <v>85</v>
      </c>
      <c r="AY182" s="17" t="s">
        <v>129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137</v>
      </c>
      <c r="BM182" s="224" t="s">
        <v>208</v>
      </c>
    </row>
    <row r="183" s="13" customFormat="1">
      <c r="A183" s="13"/>
      <c r="B183" s="226"/>
      <c r="C183" s="227"/>
      <c r="D183" s="228" t="s">
        <v>139</v>
      </c>
      <c r="E183" s="229" t="s">
        <v>32</v>
      </c>
      <c r="F183" s="230" t="s">
        <v>140</v>
      </c>
      <c r="G183" s="227"/>
      <c r="H183" s="229" t="s">
        <v>32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139</v>
      </c>
      <c r="AU183" s="236" t="s">
        <v>85</v>
      </c>
      <c r="AV183" s="13" t="s">
        <v>83</v>
      </c>
      <c r="AW183" s="13" t="s">
        <v>39</v>
      </c>
      <c r="AX183" s="13" t="s">
        <v>77</v>
      </c>
      <c r="AY183" s="236" t="s">
        <v>129</v>
      </c>
    </row>
    <row r="184" s="14" customFormat="1">
      <c r="A184" s="14"/>
      <c r="B184" s="237"/>
      <c r="C184" s="238"/>
      <c r="D184" s="228" t="s">
        <v>139</v>
      </c>
      <c r="E184" s="239" t="s">
        <v>32</v>
      </c>
      <c r="F184" s="240" t="s">
        <v>478</v>
      </c>
      <c r="G184" s="238"/>
      <c r="H184" s="241">
        <v>21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139</v>
      </c>
      <c r="AU184" s="247" t="s">
        <v>85</v>
      </c>
      <c r="AV184" s="14" t="s">
        <v>85</v>
      </c>
      <c r="AW184" s="14" t="s">
        <v>39</v>
      </c>
      <c r="AX184" s="14" t="s">
        <v>77</v>
      </c>
      <c r="AY184" s="247" t="s">
        <v>129</v>
      </c>
    </row>
    <row r="185" s="14" customFormat="1">
      <c r="A185" s="14"/>
      <c r="B185" s="237"/>
      <c r="C185" s="238"/>
      <c r="D185" s="228" t="s">
        <v>139</v>
      </c>
      <c r="E185" s="239" t="s">
        <v>32</v>
      </c>
      <c r="F185" s="240" t="s">
        <v>479</v>
      </c>
      <c r="G185" s="238"/>
      <c r="H185" s="241">
        <v>44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139</v>
      </c>
      <c r="AU185" s="247" t="s">
        <v>85</v>
      </c>
      <c r="AV185" s="14" t="s">
        <v>85</v>
      </c>
      <c r="AW185" s="14" t="s">
        <v>39</v>
      </c>
      <c r="AX185" s="14" t="s">
        <v>77</v>
      </c>
      <c r="AY185" s="247" t="s">
        <v>129</v>
      </c>
    </row>
    <row r="186" s="14" customFormat="1">
      <c r="A186" s="14"/>
      <c r="B186" s="237"/>
      <c r="C186" s="238"/>
      <c r="D186" s="228" t="s">
        <v>139</v>
      </c>
      <c r="E186" s="239" t="s">
        <v>32</v>
      </c>
      <c r="F186" s="240" t="s">
        <v>480</v>
      </c>
      <c r="G186" s="238"/>
      <c r="H186" s="241">
        <v>27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139</v>
      </c>
      <c r="AU186" s="247" t="s">
        <v>85</v>
      </c>
      <c r="AV186" s="14" t="s">
        <v>85</v>
      </c>
      <c r="AW186" s="14" t="s">
        <v>39</v>
      </c>
      <c r="AX186" s="14" t="s">
        <v>77</v>
      </c>
      <c r="AY186" s="247" t="s">
        <v>129</v>
      </c>
    </row>
    <row r="187" s="14" customFormat="1">
      <c r="A187" s="14"/>
      <c r="B187" s="237"/>
      <c r="C187" s="238"/>
      <c r="D187" s="228" t="s">
        <v>139</v>
      </c>
      <c r="E187" s="239" t="s">
        <v>32</v>
      </c>
      <c r="F187" s="240" t="s">
        <v>481</v>
      </c>
      <c r="G187" s="238"/>
      <c r="H187" s="241">
        <v>78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139</v>
      </c>
      <c r="AU187" s="247" t="s">
        <v>85</v>
      </c>
      <c r="AV187" s="14" t="s">
        <v>85</v>
      </c>
      <c r="AW187" s="14" t="s">
        <v>39</v>
      </c>
      <c r="AX187" s="14" t="s">
        <v>77</v>
      </c>
      <c r="AY187" s="247" t="s">
        <v>129</v>
      </c>
    </row>
    <row r="188" s="14" customFormat="1">
      <c r="A188" s="14"/>
      <c r="B188" s="237"/>
      <c r="C188" s="238"/>
      <c r="D188" s="228" t="s">
        <v>139</v>
      </c>
      <c r="E188" s="239" t="s">
        <v>32</v>
      </c>
      <c r="F188" s="240" t="s">
        <v>482</v>
      </c>
      <c r="G188" s="238"/>
      <c r="H188" s="241">
        <v>2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139</v>
      </c>
      <c r="AU188" s="247" t="s">
        <v>85</v>
      </c>
      <c r="AV188" s="14" t="s">
        <v>85</v>
      </c>
      <c r="AW188" s="14" t="s">
        <v>39</v>
      </c>
      <c r="AX188" s="14" t="s">
        <v>77</v>
      </c>
      <c r="AY188" s="247" t="s">
        <v>129</v>
      </c>
    </row>
    <row r="189" s="14" customFormat="1">
      <c r="A189" s="14"/>
      <c r="B189" s="237"/>
      <c r="C189" s="238"/>
      <c r="D189" s="228" t="s">
        <v>139</v>
      </c>
      <c r="E189" s="239" t="s">
        <v>32</v>
      </c>
      <c r="F189" s="240" t="s">
        <v>483</v>
      </c>
      <c r="G189" s="238"/>
      <c r="H189" s="241">
        <v>7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139</v>
      </c>
      <c r="AU189" s="247" t="s">
        <v>85</v>
      </c>
      <c r="AV189" s="14" t="s">
        <v>85</v>
      </c>
      <c r="AW189" s="14" t="s">
        <v>39</v>
      </c>
      <c r="AX189" s="14" t="s">
        <v>77</v>
      </c>
      <c r="AY189" s="247" t="s">
        <v>129</v>
      </c>
    </row>
    <row r="190" s="14" customFormat="1">
      <c r="A190" s="14"/>
      <c r="B190" s="237"/>
      <c r="C190" s="238"/>
      <c r="D190" s="228" t="s">
        <v>139</v>
      </c>
      <c r="E190" s="239" t="s">
        <v>32</v>
      </c>
      <c r="F190" s="240" t="s">
        <v>363</v>
      </c>
      <c r="G190" s="238"/>
      <c r="H190" s="241">
        <v>3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139</v>
      </c>
      <c r="AU190" s="247" t="s">
        <v>85</v>
      </c>
      <c r="AV190" s="14" t="s">
        <v>85</v>
      </c>
      <c r="AW190" s="14" t="s">
        <v>39</v>
      </c>
      <c r="AX190" s="14" t="s">
        <v>77</v>
      </c>
      <c r="AY190" s="247" t="s">
        <v>129</v>
      </c>
    </row>
    <row r="191" s="14" customFormat="1">
      <c r="A191" s="14"/>
      <c r="B191" s="237"/>
      <c r="C191" s="238"/>
      <c r="D191" s="228" t="s">
        <v>139</v>
      </c>
      <c r="E191" s="239" t="s">
        <v>32</v>
      </c>
      <c r="F191" s="240" t="s">
        <v>484</v>
      </c>
      <c r="G191" s="238"/>
      <c r="H191" s="241">
        <v>2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139</v>
      </c>
      <c r="AU191" s="247" t="s">
        <v>85</v>
      </c>
      <c r="AV191" s="14" t="s">
        <v>85</v>
      </c>
      <c r="AW191" s="14" t="s">
        <v>39</v>
      </c>
      <c r="AX191" s="14" t="s">
        <v>77</v>
      </c>
      <c r="AY191" s="247" t="s">
        <v>129</v>
      </c>
    </row>
    <row r="192" s="15" customFormat="1">
      <c r="A192" s="15"/>
      <c r="B192" s="248"/>
      <c r="C192" s="249"/>
      <c r="D192" s="228" t="s">
        <v>139</v>
      </c>
      <c r="E192" s="250" t="s">
        <v>32</v>
      </c>
      <c r="F192" s="251" t="s">
        <v>142</v>
      </c>
      <c r="G192" s="249"/>
      <c r="H192" s="252">
        <v>184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139</v>
      </c>
      <c r="AU192" s="258" t="s">
        <v>85</v>
      </c>
      <c r="AV192" s="15" t="s">
        <v>128</v>
      </c>
      <c r="AW192" s="15" t="s">
        <v>39</v>
      </c>
      <c r="AX192" s="15" t="s">
        <v>83</v>
      </c>
      <c r="AY192" s="258" t="s">
        <v>129</v>
      </c>
    </row>
    <row r="193" s="2" customFormat="1" ht="37.8" customHeight="1">
      <c r="A193" s="39"/>
      <c r="B193" s="40"/>
      <c r="C193" s="213" t="s">
        <v>242</v>
      </c>
      <c r="D193" s="213" t="s">
        <v>132</v>
      </c>
      <c r="E193" s="214" t="s">
        <v>485</v>
      </c>
      <c r="F193" s="215" t="s">
        <v>486</v>
      </c>
      <c r="G193" s="216" t="s">
        <v>135</v>
      </c>
      <c r="H193" s="217">
        <v>3</v>
      </c>
      <c r="I193" s="218"/>
      <c r="J193" s="219">
        <f>ROUND(I193*H193,2)</f>
        <v>0</v>
      </c>
      <c r="K193" s="215" t="s">
        <v>136</v>
      </c>
      <c r="L193" s="45"/>
      <c r="M193" s="220" t="s">
        <v>32</v>
      </c>
      <c r="N193" s="221" t="s">
        <v>48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137</v>
      </c>
      <c r="AT193" s="224" t="s">
        <v>132</v>
      </c>
      <c r="AU193" s="224" t="s">
        <v>85</v>
      </c>
      <c r="AY193" s="17" t="s">
        <v>129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137</v>
      </c>
      <c r="BM193" s="224" t="s">
        <v>487</v>
      </c>
    </row>
    <row r="194" s="13" customFormat="1">
      <c r="A194" s="13"/>
      <c r="B194" s="226"/>
      <c r="C194" s="227"/>
      <c r="D194" s="228" t="s">
        <v>139</v>
      </c>
      <c r="E194" s="229" t="s">
        <v>32</v>
      </c>
      <c r="F194" s="230" t="s">
        <v>140</v>
      </c>
      <c r="G194" s="227"/>
      <c r="H194" s="229" t="s">
        <v>32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139</v>
      </c>
      <c r="AU194" s="236" t="s">
        <v>85</v>
      </c>
      <c r="AV194" s="13" t="s">
        <v>83</v>
      </c>
      <c r="AW194" s="13" t="s">
        <v>39</v>
      </c>
      <c r="AX194" s="13" t="s">
        <v>77</v>
      </c>
      <c r="AY194" s="236" t="s">
        <v>129</v>
      </c>
    </row>
    <row r="195" s="14" customFormat="1">
      <c r="A195" s="14"/>
      <c r="B195" s="237"/>
      <c r="C195" s="238"/>
      <c r="D195" s="228" t="s">
        <v>139</v>
      </c>
      <c r="E195" s="239" t="s">
        <v>32</v>
      </c>
      <c r="F195" s="240" t="s">
        <v>488</v>
      </c>
      <c r="G195" s="238"/>
      <c r="H195" s="241">
        <v>3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139</v>
      </c>
      <c r="AU195" s="247" t="s">
        <v>85</v>
      </c>
      <c r="AV195" s="14" t="s">
        <v>85</v>
      </c>
      <c r="AW195" s="14" t="s">
        <v>39</v>
      </c>
      <c r="AX195" s="14" t="s">
        <v>77</v>
      </c>
      <c r="AY195" s="247" t="s">
        <v>129</v>
      </c>
    </row>
    <row r="196" s="15" customFormat="1">
      <c r="A196" s="15"/>
      <c r="B196" s="248"/>
      <c r="C196" s="249"/>
      <c r="D196" s="228" t="s">
        <v>139</v>
      </c>
      <c r="E196" s="250" t="s">
        <v>32</v>
      </c>
      <c r="F196" s="251" t="s">
        <v>142</v>
      </c>
      <c r="G196" s="249"/>
      <c r="H196" s="252">
        <v>3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8" t="s">
        <v>139</v>
      </c>
      <c r="AU196" s="258" t="s">
        <v>85</v>
      </c>
      <c r="AV196" s="15" t="s">
        <v>128</v>
      </c>
      <c r="AW196" s="15" t="s">
        <v>39</v>
      </c>
      <c r="AX196" s="15" t="s">
        <v>83</v>
      </c>
      <c r="AY196" s="258" t="s">
        <v>129</v>
      </c>
    </row>
    <row r="197" s="2" customFormat="1" ht="24.15" customHeight="1">
      <c r="A197" s="39"/>
      <c r="B197" s="40"/>
      <c r="C197" s="213" t="s">
        <v>249</v>
      </c>
      <c r="D197" s="213" t="s">
        <v>132</v>
      </c>
      <c r="E197" s="214" t="s">
        <v>215</v>
      </c>
      <c r="F197" s="215" t="s">
        <v>216</v>
      </c>
      <c r="G197" s="216" t="s">
        <v>135</v>
      </c>
      <c r="H197" s="217">
        <v>15</v>
      </c>
      <c r="I197" s="218"/>
      <c r="J197" s="219">
        <f>ROUND(I197*H197,2)</f>
        <v>0</v>
      </c>
      <c r="K197" s="215" t="s">
        <v>136</v>
      </c>
      <c r="L197" s="45"/>
      <c r="M197" s="220" t="s">
        <v>32</v>
      </c>
      <c r="N197" s="221" t="s">
        <v>48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137</v>
      </c>
      <c r="AT197" s="224" t="s">
        <v>132</v>
      </c>
      <c r="AU197" s="224" t="s">
        <v>85</v>
      </c>
      <c r="AY197" s="17" t="s">
        <v>129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137</v>
      </c>
      <c r="BM197" s="224" t="s">
        <v>217</v>
      </c>
    </row>
    <row r="198" s="13" customFormat="1">
      <c r="A198" s="13"/>
      <c r="B198" s="226"/>
      <c r="C198" s="227"/>
      <c r="D198" s="228" t="s">
        <v>139</v>
      </c>
      <c r="E198" s="229" t="s">
        <v>32</v>
      </c>
      <c r="F198" s="230" t="s">
        <v>140</v>
      </c>
      <c r="G198" s="227"/>
      <c r="H198" s="229" t="s">
        <v>32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139</v>
      </c>
      <c r="AU198" s="236" t="s">
        <v>85</v>
      </c>
      <c r="AV198" s="13" t="s">
        <v>83</v>
      </c>
      <c r="AW198" s="13" t="s">
        <v>39</v>
      </c>
      <c r="AX198" s="13" t="s">
        <v>77</v>
      </c>
      <c r="AY198" s="236" t="s">
        <v>129</v>
      </c>
    </row>
    <row r="199" s="14" customFormat="1">
      <c r="A199" s="14"/>
      <c r="B199" s="237"/>
      <c r="C199" s="238"/>
      <c r="D199" s="228" t="s">
        <v>139</v>
      </c>
      <c r="E199" s="239" t="s">
        <v>32</v>
      </c>
      <c r="F199" s="240" t="s">
        <v>489</v>
      </c>
      <c r="G199" s="238"/>
      <c r="H199" s="241">
        <v>15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139</v>
      </c>
      <c r="AU199" s="247" t="s">
        <v>85</v>
      </c>
      <c r="AV199" s="14" t="s">
        <v>85</v>
      </c>
      <c r="AW199" s="14" t="s">
        <v>39</v>
      </c>
      <c r="AX199" s="14" t="s">
        <v>77</v>
      </c>
      <c r="AY199" s="247" t="s">
        <v>129</v>
      </c>
    </row>
    <row r="200" s="15" customFormat="1">
      <c r="A200" s="15"/>
      <c r="B200" s="248"/>
      <c r="C200" s="249"/>
      <c r="D200" s="228" t="s">
        <v>139</v>
      </c>
      <c r="E200" s="250" t="s">
        <v>32</v>
      </c>
      <c r="F200" s="251" t="s">
        <v>142</v>
      </c>
      <c r="G200" s="249"/>
      <c r="H200" s="252">
        <v>15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139</v>
      </c>
      <c r="AU200" s="258" t="s">
        <v>85</v>
      </c>
      <c r="AV200" s="15" t="s">
        <v>128</v>
      </c>
      <c r="AW200" s="15" t="s">
        <v>39</v>
      </c>
      <c r="AX200" s="15" t="s">
        <v>83</v>
      </c>
      <c r="AY200" s="258" t="s">
        <v>129</v>
      </c>
    </row>
    <row r="201" s="2" customFormat="1" ht="33" customHeight="1">
      <c r="A201" s="39"/>
      <c r="B201" s="40"/>
      <c r="C201" s="213" t="s">
        <v>256</v>
      </c>
      <c r="D201" s="213" t="s">
        <v>132</v>
      </c>
      <c r="E201" s="214" t="s">
        <v>220</v>
      </c>
      <c r="F201" s="215" t="s">
        <v>221</v>
      </c>
      <c r="G201" s="216" t="s">
        <v>135</v>
      </c>
      <c r="H201" s="217">
        <v>36</v>
      </c>
      <c r="I201" s="218"/>
      <c r="J201" s="219">
        <f>ROUND(I201*H201,2)</f>
        <v>0</v>
      </c>
      <c r="K201" s="215" t="s">
        <v>136</v>
      </c>
      <c r="L201" s="45"/>
      <c r="M201" s="220" t="s">
        <v>32</v>
      </c>
      <c r="N201" s="221" t="s">
        <v>48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137</v>
      </c>
      <c r="AT201" s="224" t="s">
        <v>132</v>
      </c>
      <c r="AU201" s="224" t="s">
        <v>85</v>
      </c>
      <c r="AY201" s="17" t="s">
        <v>129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83</v>
      </c>
      <c r="BK201" s="225">
        <f>ROUND(I201*H201,2)</f>
        <v>0</v>
      </c>
      <c r="BL201" s="17" t="s">
        <v>137</v>
      </c>
      <c r="BM201" s="224" t="s">
        <v>222</v>
      </c>
    </row>
    <row r="202" s="13" customFormat="1">
      <c r="A202" s="13"/>
      <c r="B202" s="226"/>
      <c r="C202" s="227"/>
      <c r="D202" s="228" t="s">
        <v>139</v>
      </c>
      <c r="E202" s="229" t="s">
        <v>32</v>
      </c>
      <c r="F202" s="230" t="s">
        <v>140</v>
      </c>
      <c r="G202" s="227"/>
      <c r="H202" s="229" t="s">
        <v>32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139</v>
      </c>
      <c r="AU202" s="236" t="s">
        <v>85</v>
      </c>
      <c r="AV202" s="13" t="s">
        <v>83</v>
      </c>
      <c r="AW202" s="13" t="s">
        <v>39</v>
      </c>
      <c r="AX202" s="13" t="s">
        <v>77</v>
      </c>
      <c r="AY202" s="236" t="s">
        <v>129</v>
      </c>
    </row>
    <row r="203" s="14" customFormat="1">
      <c r="A203" s="14"/>
      <c r="B203" s="237"/>
      <c r="C203" s="238"/>
      <c r="D203" s="228" t="s">
        <v>139</v>
      </c>
      <c r="E203" s="239" t="s">
        <v>32</v>
      </c>
      <c r="F203" s="240" t="s">
        <v>490</v>
      </c>
      <c r="G203" s="238"/>
      <c r="H203" s="241">
        <v>4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139</v>
      </c>
      <c r="AU203" s="247" t="s">
        <v>85</v>
      </c>
      <c r="AV203" s="14" t="s">
        <v>85</v>
      </c>
      <c r="AW203" s="14" t="s">
        <v>39</v>
      </c>
      <c r="AX203" s="14" t="s">
        <v>77</v>
      </c>
      <c r="AY203" s="247" t="s">
        <v>129</v>
      </c>
    </row>
    <row r="204" s="14" customFormat="1">
      <c r="A204" s="14"/>
      <c r="B204" s="237"/>
      <c r="C204" s="238"/>
      <c r="D204" s="228" t="s">
        <v>139</v>
      </c>
      <c r="E204" s="239" t="s">
        <v>32</v>
      </c>
      <c r="F204" s="240" t="s">
        <v>491</v>
      </c>
      <c r="G204" s="238"/>
      <c r="H204" s="241">
        <v>27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139</v>
      </c>
      <c r="AU204" s="247" t="s">
        <v>85</v>
      </c>
      <c r="AV204" s="14" t="s">
        <v>85</v>
      </c>
      <c r="AW204" s="14" t="s">
        <v>39</v>
      </c>
      <c r="AX204" s="14" t="s">
        <v>77</v>
      </c>
      <c r="AY204" s="247" t="s">
        <v>129</v>
      </c>
    </row>
    <row r="205" s="14" customFormat="1">
      <c r="A205" s="14"/>
      <c r="B205" s="237"/>
      <c r="C205" s="238"/>
      <c r="D205" s="228" t="s">
        <v>139</v>
      </c>
      <c r="E205" s="239" t="s">
        <v>32</v>
      </c>
      <c r="F205" s="240" t="s">
        <v>492</v>
      </c>
      <c r="G205" s="238"/>
      <c r="H205" s="241">
        <v>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139</v>
      </c>
      <c r="AU205" s="247" t="s">
        <v>85</v>
      </c>
      <c r="AV205" s="14" t="s">
        <v>85</v>
      </c>
      <c r="AW205" s="14" t="s">
        <v>39</v>
      </c>
      <c r="AX205" s="14" t="s">
        <v>77</v>
      </c>
      <c r="AY205" s="247" t="s">
        <v>129</v>
      </c>
    </row>
    <row r="206" s="14" customFormat="1">
      <c r="A206" s="14"/>
      <c r="B206" s="237"/>
      <c r="C206" s="238"/>
      <c r="D206" s="228" t="s">
        <v>139</v>
      </c>
      <c r="E206" s="239" t="s">
        <v>32</v>
      </c>
      <c r="F206" s="240" t="s">
        <v>493</v>
      </c>
      <c r="G206" s="238"/>
      <c r="H206" s="241">
        <v>4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139</v>
      </c>
      <c r="AU206" s="247" t="s">
        <v>85</v>
      </c>
      <c r="AV206" s="14" t="s">
        <v>85</v>
      </c>
      <c r="AW206" s="14" t="s">
        <v>39</v>
      </c>
      <c r="AX206" s="14" t="s">
        <v>77</v>
      </c>
      <c r="AY206" s="247" t="s">
        <v>129</v>
      </c>
    </row>
    <row r="207" s="15" customFormat="1">
      <c r="A207" s="15"/>
      <c r="B207" s="248"/>
      <c r="C207" s="249"/>
      <c r="D207" s="228" t="s">
        <v>139</v>
      </c>
      <c r="E207" s="250" t="s">
        <v>32</v>
      </c>
      <c r="F207" s="251" t="s">
        <v>142</v>
      </c>
      <c r="G207" s="249"/>
      <c r="H207" s="252">
        <v>36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8" t="s">
        <v>139</v>
      </c>
      <c r="AU207" s="258" t="s">
        <v>85</v>
      </c>
      <c r="AV207" s="15" t="s">
        <v>128</v>
      </c>
      <c r="AW207" s="15" t="s">
        <v>39</v>
      </c>
      <c r="AX207" s="15" t="s">
        <v>83</v>
      </c>
      <c r="AY207" s="258" t="s">
        <v>129</v>
      </c>
    </row>
    <row r="208" s="2" customFormat="1" ht="24.15" customHeight="1">
      <c r="A208" s="39"/>
      <c r="B208" s="40"/>
      <c r="C208" s="213" t="s">
        <v>7</v>
      </c>
      <c r="D208" s="213" t="s">
        <v>132</v>
      </c>
      <c r="E208" s="214" t="s">
        <v>225</v>
      </c>
      <c r="F208" s="215" t="s">
        <v>226</v>
      </c>
      <c r="G208" s="216" t="s">
        <v>135</v>
      </c>
      <c r="H208" s="217">
        <v>40</v>
      </c>
      <c r="I208" s="218"/>
      <c r="J208" s="219">
        <f>ROUND(I208*H208,2)</f>
        <v>0</v>
      </c>
      <c r="K208" s="215" t="s">
        <v>136</v>
      </c>
      <c r="L208" s="45"/>
      <c r="M208" s="220" t="s">
        <v>32</v>
      </c>
      <c r="N208" s="221" t="s">
        <v>48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137</v>
      </c>
      <c r="AT208" s="224" t="s">
        <v>132</v>
      </c>
      <c r="AU208" s="224" t="s">
        <v>85</v>
      </c>
      <c r="AY208" s="17" t="s">
        <v>129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83</v>
      </c>
      <c r="BK208" s="225">
        <f>ROUND(I208*H208,2)</f>
        <v>0</v>
      </c>
      <c r="BL208" s="17" t="s">
        <v>137</v>
      </c>
      <c r="BM208" s="224" t="s">
        <v>227</v>
      </c>
    </row>
    <row r="209" s="13" customFormat="1">
      <c r="A209" s="13"/>
      <c r="B209" s="226"/>
      <c r="C209" s="227"/>
      <c r="D209" s="228" t="s">
        <v>139</v>
      </c>
      <c r="E209" s="229" t="s">
        <v>32</v>
      </c>
      <c r="F209" s="230" t="s">
        <v>140</v>
      </c>
      <c r="G209" s="227"/>
      <c r="H209" s="229" t="s">
        <v>32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139</v>
      </c>
      <c r="AU209" s="236" t="s">
        <v>85</v>
      </c>
      <c r="AV209" s="13" t="s">
        <v>83</v>
      </c>
      <c r="AW209" s="13" t="s">
        <v>39</v>
      </c>
      <c r="AX209" s="13" t="s">
        <v>77</v>
      </c>
      <c r="AY209" s="236" t="s">
        <v>129</v>
      </c>
    </row>
    <row r="210" s="14" customFormat="1">
      <c r="A210" s="14"/>
      <c r="B210" s="237"/>
      <c r="C210" s="238"/>
      <c r="D210" s="228" t="s">
        <v>139</v>
      </c>
      <c r="E210" s="239" t="s">
        <v>32</v>
      </c>
      <c r="F210" s="240" t="s">
        <v>494</v>
      </c>
      <c r="G210" s="238"/>
      <c r="H210" s="241">
        <v>14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139</v>
      </c>
      <c r="AU210" s="247" t="s">
        <v>85</v>
      </c>
      <c r="AV210" s="14" t="s">
        <v>85</v>
      </c>
      <c r="AW210" s="14" t="s">
        <v>39</v>
      </c>
      <c r="AX210" s="14" t="s">
        <v>77</v>
      </c>
      <c r="AY210" s="247" t="s">
        <v>129</v>
      </c>
    </row>
    <row r="211" s="14" customFormat="1">
      <c r="A211" s="14"/>
      <c r="B211" s="237"/>
      <c r="C211" s="238"/>
      <c r="D211" s="228" t="s">
        <v>139</v>
      </c>
      <c r="E211" s="239" t="s">
        <v>32</v>
      </c>
      <c r="F211" s="240" t="s">
        <v>495</v>
      </c>
      <c r="G211" s="238"/>
      <c r="H211" s="241">
        <v>5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139</v>
      </c>
      <c r="AU211" s="247" t="s">
        <v>85</v>
      </c>
      <c r="AV211" s="14" t="s">
        <v>85</v>
      </c>
      <c r="AW211" s="14" t="s">
        <v>39</v>
      </c>
      <c r="AX211" s="14" t="s">
        <v>77</v>
      </c>
      <c r="AY211" s="247" t="s">
        <v>129</v>
      </c>
    </row>
    <row r="212" s="14" customFormat="1">
      <c r="A212" s="14"/>
      <c r="B212" s="237"/>
      <c r="C212" s="238"/>
      <c r="D212" s="228" t="s">
        <v>139</v>
      </c>
      <c r="E212" s="239" t="s">
        <v>32</v>
      </c>
      <c r="F212" s="240" t="s">
        <v>496</v>
      </c>
      <c r="G212" s="238"/>
      <c r="H212" s="241">
        <v>11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139</v>
      </c>
      <c r="AU212" s="247" t="s">
        <v>85</v>
      </c>
      <c r="AV212" s="14" t="s">
        <v>85</v>
      </c>
      <c r="AW212" s="14" t="s">
        <v>39</v>
      </c>
      <c r="AX212" s="14" t="s">
        <v>77</v>
      </c>
      <c r="AY212" s="247" t="s">
        <v>129</v>
      </c>
    </row>
    <row r="213" s="14" customFormat="1">
      <c r="A213" s="14"/>
      <c r="B213" s="237"/>
      <c r="C213" s="238"/>
      <c r="D213" s="228" t="s">
        <v>139</v>
      </c>
      <c r="E213" s="239" t="s">
        <v>32</v>
      </c>
      <c r="F213" s="240" t="s">
        <v>497</v>
      </c>
      <c r="G213" s="238"/>
      <c r="H213" s="241">
        <v>10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139</v>
      </c>
      <c r="AU213" s="247" t="s">
        <v>85</v>
      </c>
      <c r="AV213" s="14" t="s">
        <v>85</v>
      </c>
      <c r="AW213" s="14" t="s">
        <v>39</v>
      </c>
      <c r="AX213" s="14" t="s">
        <v>77</v>
      </c>
      <c r="AY213" s="247" t="s">
        <v>129</v>
      </c>
    </row>
    <row r="214" s="15" customFormat="1">
      <c r="A214" s="15"/>
      <c r="B214" s="248"/>
      <c r="C214" s="249"/>
      <c r="D214" s="228" t="s">
        <v>139</v>
      </c>
      <c r="E214" s="250" t="s">
        <v>32</v>
      </c>
      <c r="F214" s="251" t="s">
        <v>142</v>
      </c>
      <c r="G214" s="249"/>
      <c r="H214" s="252">
        <v>40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8" t="s">
        <v>139</v>
      </c>
      <c r="AU214" s="258" t="s">
        <v>85</v>
      </c>
      <c r="AV214" s="15" t="s">
        <v>128</v>
      </c>
      <c r="AW214" s="15" t="s">
        <v>39</v>
      </c>
      <c r="AX214" s="15" t="s">
        <v>83</v>
      </c>
      <c r="AY214" s="258" t="s">
        <v>129</v>
      </c>
    </row>
    <row r="215" s="2" customFormat="1" ht="24.15" customHeight="1">
      <c r="A215" s="39"/>
      <c r="B215" s="40"/>
      <c r="C215" s="213" t="s">
        <v>355</v>
      </c>
      <c r="D215" s="213" t="s">
        <v>132</v>
      </c>
      <c r="E215" s="214" t="s">
        <v>391</v>
      </c>
      <c r="F215" s="215" t="s">
        <v>392</v>
      </c>
      <c r="G215" s="216" t="s">
        <v>135</v>
      </c>
      <c r="H215" s="217">
        <v>4</v>
      </c>
      <c r="I215" s="218"/>
      <c r="J215" s="219">
        <f>ROUND(I215*H215,2)</f>
        <v>0</v>
      </c>
      <c r="K215" s="215" t="s">
        <v>136</v>
      </c>
      <c r="L215" s="45"/>
      <c r="M215" s="220" t="s">
        <v>32</v>
      </c>
      <c r="N215" s="221" t="s">
        <v>48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137</v>
      </c>
      <c r="AT215" s="224" t="s">
        <v>132</v>
      </c>
      <c r="AU215" s="224" t="s">
        <v>85</v>
      </c>
      <c r="AY215" s="17" t="s">
        <v>129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83</v>
      </c>
      <c r="BK215" s="225">
        <f>ROUND(I215*H215,2)</f>
        <v>0</v>
      </c>
      <c r="BL215" s="17" t="s">
        <v>137</v>
      </c>
      <c r="BM215" s="224" t="s">
        <v>498</v>
      </c>
    </row>
    <row r="216" s="13" customFormat="1">
      <c r="A216" s="13"/>
      <c r="B216" s="226"/>
      <c r="C216" s="227"/>
      <c r="D216" s="228" t="s">
        <v>139</v>
      </c>
      <c r="E216" s="229" t="s">
        <v>32</v>
      </c>
      <c r="F216" s="230" t="s">
        <v>140</v>
      </c>
      <c r="G216" s="227"/>
      <c r="H216" s="229" t="s">
        <v>32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139</v>
      </c>
      <c r="AU216" s="236" t="s">
        <v>85</v>
      </c>
      <c r="AV216" s="13" t="s">
        <v>83</v>
      </c>
      <c r="AW216" s="13" t="s">
        <v>39</v>
      </c>
      <c r="AX216" s="13" t="s">
        <v>77</v>
      </c>
      <c r="AY216" s="236" t="s">
        <v>129</v>
      </c>
    </row>
    <row r="217" s="14" customFormat="1">
      <c r="A217" s="14"/>
      <c r="B217" s="237"/>
      <c r="C217" s="238"/>
      <c r="D217" s="228" t="s">
        <v>139</v>
      </c>
      <c r="E217" s="239" t="s">
        <v>32</v>
      </c>
      <c r="F217" s="240" t="s">
        <v>499</v>
      </c>
      <c r="G217" s="238"/>
      <c r="H217" s="241">
        <v>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139</v>
      </c>
      <c r="AU217" s="247" t="s">
        <v>85</v>
      </c>
      <c r="AV217" s="14" t="s">
        <v>85</v>
      </c>
      <c r="AW217" s="14" t="s">
        <v>39</v>
      </c>
      <c r="AX217" s="14" t="s">
        <v>77</v>
      </c>
      <c r="AY217" s="247" t="s">
        <v>129</v>
      </c>
    </row>
    <row r="218" s="14" customFormat="1">
      <c r="A218" s="14"/>
      <c r="B218" s="237"/>
      <c r="C218" s="238"/>
      <c r="D218" s="228" t="s">
        <v>139</v>
      </c>
      <c r="E218" s="239" t="s">
        <v>32</v>
      </c>
      <c r="F218" s="240" t="s">
        <v>500</v>
      </c>
      <c r="G218" s="238"/>
      <c r="H218" s="241">
        <v>3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139</v>
      </c>
      <c r="AU218" s="247" t="s">
        <v>85</v>
      </c>
      <c r="AV218" s="14" t="s">
        <v>85</v>
      </c>
      <c r="AW218" s="14" t="s">
        <v>39</v>
      </c>
      <c r="AX218" s="14" t="s">
        <v>77</v>
      </c>
      <c r="AY218" s="247" t="s">
        <v>129</v>
      </c>
    </row>
    <row r="219" s="15" customFormat="1">
      <c r="A219" s="15"/>
      <c r="B219" s="248"/>
      <c r="C219" s="249"/>
      <c r="D219" s="228" t="s">
        <v>139</v>
      </c>
      <c r="E219" s="250" t="s">
        <v>32</v>
      </c>
      <c r="F219" s="251" t="s">
        <v>142</v>
      </c>
      <c r="G219" s="249"/>
      <c r="H219" s="252">
        <v>4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139</v>
      </c>
      <c r="AU219" s="258" t="s">
        <v>85</v>
      </c>
      <c r="AV219" s="15" t="s">
        <v>128</v>
      </c>
      <c r="AW219" s="15" t="s">
        <v>39</v>
      </c>
      <c r="AX219" s="15" t="s">
        <v>83</v>
      </c>
      <c r="AY219" s="258" t="s">
        <v>129</v>
      </c>
    </row>
    <row r="220" s="12" customFormat="1" ht="22.8" customHeight="1">
      <c r="A220" s="12"/>
      <c r="B220" s="197"/>
      <c r="C220" s="198"/>
      <c r="D220" s="199" t="s">
        <v>76</v>
      </c>
      <c r="E220" s="211" t="s">
        <v>231</v>
      </c>
      <c r="F220" s="211" t="s">
        <v>231</v>
      </c>
      <c r="G220" s="198"/>
      <c r="H220" s="198"/>
      <c r="I220" s="201"/>
      <c r="J220" s="212">
        <f>BK220</f>
        <v>0</v>
      </c>
      <c r="K220" s="198"/>
      <c r="L220" s="203"/>
      <c r="M220" s="204"/>
      <c r="N220" s="205"/>
      <c r="O220" s="205"/>
      <c r="P220" s="206">
        <f>SUM(P221:P228)</f>
        <v>0</v>
      </c>
      <c r="Q220" s="205"/>
      <c r="R220" s="206">
        <f>SUM(R221:R228)</f>
        <v>0</v>
      </c>
      <c r="S220" s="205"/>
      <c r="T220" s="207">
        <f>SUM(T221:T228)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8" t="s">
        <v>128</v>
      </c>
      <c r="AT220" s="209" t="s">
        <v>76</v>
      </c>
      <c r="AU220" s="209" t="s">
        <v>83</v>
      </c>
      <c r="AY220" s="208" t="s">
        <v>129</v>
      </c>
      <c r="BK220" s="210">
        <f>SUM(BK221:BK228)</f>
        <v>0</v>
      </c>
    </row>
    <row r="221" s="2" customFormat="1" ht="24.15" customHeight="1">
      <c r="A221" s="39"/>
      <c r="B221" s="40"/>
      <c r="C221" s="213" t="s">
        <v>365</v>
      </c>
      <c r="D221" s="213" t="s">
        <v>132</v>
      </c>
      <c r="E221" s="214" t="s">
        <v>233</v>
      </c>
      <c r="F221" s="215" t="s">
        <v>234</v>
      </c>
      <c r="G221" s="216" t="s">
        <v>135</v>
      </c>
      <c r="H221" s="217">
        <v>8</v>
      </c>
      <c r="I221" s="218"/>
      <c r="J221" s="219">
        <f>ROUND(I221*H221,2)</f>
        <v>0</v>
      </c>
      <c r="K221" s="215" t="s">
        <v>32</v>
      </c>
      <c r="L221" s="45"/>
      <c r="M221" s="220" t="s">
        <v>32</v>
      </c>
      <c r="N221" s="221" t="s">
        <v>48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137</v>
      </c>
      <c r="AT221" s="224" t="s">
        <v>132</v>
      </c>
      <c r="AU221" s="224" t="s">
        <v>85</v>
      </c>
      <c r="AY221" s="17" t="s">
        <v>129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83</v>
      </c>
      <c r="BK221" s="225">
        <f>ROUND(I221*H221,2)</f>
        <v>0</v>
      </c>
      <c r="BL221" s="17" t="s">
        <v>137</v>
      </c>
      <c r="BM221" s="224" t="s">
        <v>235</v>
      </c>
    </row>
    <row r="222" s="13" customFormat="1">
      <c r="A222" s="13"/>
      <c r="B222" s="226"/>
      <c r="C222" s="227"/>
      <c r="D222" s="228" t="s">
        <v>139</v>
      </c>
      <c r="E222" s="229" t="s">
        <v>32</v>
      </c>
      <c r="F222" s="230" t="s">
        <v>140</v>
      </c>
      <c r="G222" s="227"/>
      <c r="H222" s="229" t="s">
        <v>32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139</v>
      </c>
      <c r="AU222" s="236" t="s">
        <v>85</v>
      </c>
      <c r="AV222" s="13" t="s">
        <v>83</v>
      </c>
      <c r="AW222" s="13" t="s">
        <v>39</v>
      </c>
      <c r="AX222" s="13" t="s">
        <v>77</v>
      </c>
      <c r="AY222" s="236" t="s">
        <v>129</v>
      </c>
    </row>
    <row r="223" s="14" customFormat="1">
      <c r="A223" s="14"/>
      <c r="B223" s="237"/>
      <c r="C223" s="238"/>
      <c r="D223" s="228" t="s">
        <v>139</v>
      </c>
      <c r="E223" s="239" t="s">
        <v>32</v>
      </c>
      <c r="F223" s="240" t="s">
        <v>501</v>
      </c>
      <c r="G223" s="238"/>
      <c r="H223" s="241">
        <v>8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139</v>
      </c>
      <c r="AU223" s="247" t="s">
        <v>85</v>
      </c>
      <c r="AV223" s="14" t="s">
        <v>85</v>
      </c>
      <c r="AW223" s="14" t="s">
        <v>39</v>
      </c>
      <c r="AX223" s="14" t="s">
        <v>77</v>
      </c>
      <c r="AY223" s="247" t="s">
        <v>129</v>
      </c>
    </row>
    <row r="224" s="15" customFormat="1">
      <c r="A224" s="15"/>
      <c r="B224" s="248"/>
      <c r="C224" s="249"/>
      <c r="D224" s="228" t="s">
        <v>139</v>
      </c>
      <c r="E224" s="250" t="s">
        <v>32</v>
      </c>
      <c r="F224" s="251" t="s">
        <v>142</v>
      </c>
      <c r="G224" s="249"/>
      <c r="H224" s="252">
        <v>8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8" t="s">
        <v>139</v>
      </c>
      <c r="AU224" s="258" t="s">
        <v>85</v>
      </c>
      <c r="AV224" s="15" t="s">
        <v>128</v>
      </c>
      <c r="AW224" s="15" t="s">
        <v>39</v>
      </c>
      <c r="AX224" s="15" t="s">
        <v>83</v>
      </c>
      <c r="AY224" s="258" t="s">
        <v>129</v>
      </c>
    </row>
    <row r="225" s="2" customFormat="1" ht="24.15" customHeight="1">
      <c r="A225" s="39"/>
      <c r="B225" s="40"/>
      <c r="C225" s="213" t="s">
        <v>371</v>
      </c>
      <c r="D225" s="213" t="s">
        <v>132</v>
      </c>
      <c r="E225" s="214" t="s">
        <v>238</v>
      </c>
      <c r="F225" s="215" t="s">
        <v>239</v>
      </c>
      <c r="G225" s="216" t="s">
        <v>135</v>
      </c>
      <c r="H225" s="217">
        <v>4</v>
      </c>
      <c r="I225" s="218"/>
      <c r="J225" s="219">
        <f>ROUND(I225*H225,2)</f>
        <v>0</v>
      </c>
      <c r="K225" s="215" t="s">
        <v>32</v>
      </c>
      <c r="L225" s="45"/>
      <c r="M225" s="220" t="s">
        <v>32</v>
      </c>
      <c r="N225" s="221" t="s">
        <v>48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137</v>
      </c>
      <c r="AT225" s="224" t="s">
        <v>132</v>
      </c>
      <c r="AU225" s="224" t="s">
        <v>85</v>
      </c>
      <c r="AY225" s="17" t="s">
        <v>129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83</v>
      </c>
      <c r="BK225" s="225">
        <f>ROUND(I225*H225,2)</f>
        <v>0</v>
      </c>
      <c r="BL225" s="17" t="s">
        <v>137</v>
      </c>
      <c r="BM225" s="224" t="s">
        <v>240</v>
      </c>
    </row>
    <row r="226" s="13" customFormat="1">
      <c r="A226" s="13"/>
      <c r="B226" s="226"/>
      <c r="C226" s="227"/>
      <c r="D226" s="228" t="s">
        <v>139</v>
      </c>
      <c r="E226" s="229" t="s">
        <v>32</v>
      </c>
      <c r="F226" s="230" t="s">
        <v>140</v>
      </c>
      <c r="G226" s="227"/>
      <c r="H226" s="229" t="s">
        <v>32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139</v>
      </c>
      <c r="AU226" s="236" t="s">
        <v>85</v>
      </c>
      <c r="AV226" s="13" t="s">
        <v>83</v>
      </c>
      <c r="AW226" s="13" t="s">
        <v>39</v>
      </c>
      <c r="AX226" s="13" t="s">
        <v>77</v>
      </c>
      <c r="AY226" s="236" t="s">
        <v>129</v>
      </c>
    </row>
    <row r="227" s="14" customFormat="1">
      <c r="A227" s="14"/>
      <c r="B227" s="237"/>
      <c r="C227" s="238"/>
      <c r="D227" s="228" t="s">
        <v>139</v>
      </c>
      <c r="E227" s="239" t="s">
        <v>32</v>
      </c>
      <c r="F227" s="240" t="s">
        <v>502</v>
      </c>
      <c r="G227" s="238"/>
      <c r="H227" s="241">
        <v>4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139</v>
      </c>
      <c r="AU227" s="247" t="s">
        <v>85</v>
      </c>
      <c r="AV227" s="14" t="s">
        <v>85</v>
      </c>
      <c r="AW227" s="14" t="s">
        <v>39</v>
      </c>
      <c r="AX227" s="14" t="s">
        <v>77</v>
      </c>
      <c r="AY227" s="247" t="s">
        <v>129</v>
      </c>
    </row>
    <row r="228" s="15" customFormat="1">
      <c r="A228" s="15"/>
      <c r="B228" s="248"/>
      <c r="C228" s="249"/>
      <c r="D228" s="228" t="s">
        <v>139</v>
      </c>
      <c r="E228" s="250" t="s">
        <v>32</v>
      </c>
      <c r="F228" s="251" t="s">
        <v>142</v>
      </c>
      <c r="G228" s="249"/>
      <c r="H228" s="252">
        <v>4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8" t="s">
        <v>139</v>
      </c>
      <c r="AU228" s="258" t="s">
        <v>85</v>
      </c>
      <c r="AV228" s="15" t="s">
        <v>128</v>
      </c>
      <c r="AW228" s="15" t="s">
        <v>39</v>
      </c>
      <c r="AX228" s="15" t="s">
        <v>83</v>
      </c>
      <c r="AY228" s="258" t="s">
        <v>129</v>
      </c>
    </row>
    <row r="229" s="12" customFormat="1" ht="22.8" customHeight="1">
      <c r="A229" s="12"/>
      <c r="B229" s="197"/>
      <c r="C229" s="198"/>
      <c r="D229" s="199" t="s">
        <v>76</v>
      </c>
      <c r="E229" s="211" t="s">
        <v>247</v>
      </c>
      <c r="F229" s="211" t="s">
        <v>248</v>
      </c>
      <c r="G229" s="198"/>
      <c r="H229" s="198"/>
      <c r="I229" s="201"/>
      <c r="J229" s="212">
        <f>BK229</f>
        <v>0</v>
      </c>
      <c r="K229" s="198"/>
      <c r="L229" s="203"/>
      <c r="M229" s="204"/>
      <c r="N229" s="205"/>
      <c r="O229" s="205"/>
      <c r="P229" s="206">
        <f>SUM(P230:P239)</f>
        <v>0</v>
      </c>
      <c r="Q229" s="205"/>
      <c r="R229" s="206">
        <f>SUM(R230:R239)</f>
        <v>0</v>
      </c>
      <c r="S229" s="205"/>
      <c r="T229" s="207">
        <f>SUM(T230:T239)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8" t="s">
        <v>128</v>
      </c>
      <c r="AT229" s="209" t="s">
        <v>76</v>
      </c>
      <c r="AU229" s="209" t="s">
        <v>83</v>
      </c>
      <c r="AY229" s="208" t="s">
        <v>129</v>
      </c>
      <c r="BK229" s="210">
        <f>SUM(BK230:BK239)</f>
        <v>0</v>
      </c>
    </row>
    <row r="230" s="2" customFormat="1" ht="24.15" customHeight="1">
      <c r="A230" s="39"/>
      <c r="B230" s="40"/>
      <c r="C230" s="213" t="s">
        <v>373</v>
      </c>
      <c r="D230" s="213" t="s">
        <v>132</v>
      </c>
      <c r="E230" s="214" t="s">
        <v>403</v>
      </c>
      <c r="F230" s="215" t="s">
        <v>404</v>
      </c>
      <c r="G230" s="216" t="s">
        <v>135</v>
      </c>
      <c r="H230" s="217">
        <v>5</v>
      </c>
      <c r="I230" s="218"/>
      <c r="J230" s="219">
        <f>ROUND(I230*H230,2)</f>
        <v>0</v>
      </c>
      <c r="K230" s="215" t="s">
        <v>136</v>
      </c>
      <c r="L230" s="45"/>
      <c r="M230" s="220" t="s">
        <v>32</v>
      </c>
      <c r="N230" s="221" t="s">
        <v>48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137</v>
      </c>
      <c r="AT230" s="224" t="s">
        <v>132</v>
      </c>
      <c r="AU230" s="224" t="s">
        <v>85</v>
      </c>
      <c r="AY230" s="17" t="s">
        <v>129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83</v>
      </c>
      <c r="BK230" s="225">
        <f>ROUND(I230*H230,2)</f>
        <v>0</v>
      </c>
      <c r="BL230" s="17" t="s">
        <v>137</v>
      </c>
      <c r="BM230" s="224" t="s">
        <v>503</v>
      </c>
    </row>
    <row r="231" s="13" customFormat="1">
      <c r="A231" s="13"/>
      <c r="B231" s="226"/>
      <c r="C231" s="227"/>
      <c r="D231" s="228" t="s">
        <v>139</v>
      </c>
      <c r="E231" s="229" t="s">
        <v>32</v>
      </c>
      <c r="F231" s="230" t="s">
        <v>140</v>
      </c>
      <c r="G231" s="227"/>
      <c r="H231" s="229" t="s">
        <v>32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139</v>
      </c>
      <c r="AU231" s="236" t="s">
        <v>85</v>
      </c>
      <c r="AV231" s="13" t="s">
        <v>83</v>
      </c>
      <c r="AW231" s="13" t="s">
        <v>39</v>
      </c>
      <c r="AX231" s="13" t="s">
        <v>77</v>
      </c>
      <c r="AY231" s="236" t="s">
        <v>129</v>
      </c>
    </row>
    <row r="232" s="14" customFormat="1">
      <c r="A232" s="14"/>
      <c r="B232" s="237"/>
      <c r="C232" s="238"/>
      <c r="D232" s="228" t="s">
        <v>139</v>
      </c>
      <c r="E232" s="239" t="s">
        <v>32</v>
      </c>
      <c r="F232" s="240" t="s">
        <v>406</v>
      </c>
      <c r="G232" s="238"/>
      <c r="H232" s="241">
        <v>5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139</v>
      </c>
      <c r="AU232" s="247" t="s">
        <v>85</v>
      </c>
      <c r="AV232" s="14" t="s">
        <v>85</v>
      </c>
      <c r="AW232" s="14" t="s">
        <v>39</v>
      </c>
      <c r="AX232" s="14" t="s">
        <v>77</v>
      </c>
      <c r="AY232" s="247" t="s">
        <v>129</v>
      </c>
    </row>
    <row r="233" s="15" customFormat="1">
      <c r="A233" s="15"/>
      <c r="B233" s="248"/>
      <c r="C233" s="249"/>
      <c r="D233" s="228" t="s">
        <v>139</v>
      </c>
      <c r="E233" s="250" t="s">
        <v>32</v>
      </c>
      <c r="F233" s="251" t="s">
        <v>142</v>
      </c>
      <c r="G233" s="249"/>
      <c r="H233" s="252">
        <v>5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8" t="s">
        <v>139</v>
      </c>
      <c r="AU233" s="258" t="s">
        <v>85</v>
      </c>
      <c r="AV233" s="15" t="s">
        <v>128</v>
      </c>
      <c r="AW233" s="15" t="s">
        <v>39</v>
      </c>
      <c r="AX233" s="15" t="s">
        <v>83</v>
      </c>
      <c r="AY233" s="258" t="s">
        <v>129</v>
      </c>
    </row>
    <row r="234" s="2" customFormat="1" ht="24.15" customHeight="1">
      <c r="A234" s="39"/>
      <c r="B234" s="40"/>
      <c r="C234" s="213" t="s">
        <v>378</v>
      </c>
      <c r="D234" s="213" t="s">
        <v>132</v>
      </c>
      <c r="E234" s="214" t="s">
        <v>408</v>
      </c>
      <c r="F234" s="215" t="s">
        <v>409</v>
      </c>
      <c r="G234" s="216" t="s">
        <v>135</v>
      </c>
      <c r="H234" s="217">
        <v>12</v>
      </c>
      <c r="I234" s="218"/>
      <c r="J234" s="219">
        <f>ROUND(I234*H234,2)</f>
        <v>0</v>
      </c>
      <c r="K234" s="215" t="s">
        <v>136</v>
      </c>
      <c r="L234" s="45"/>
      <c r="M234" s="220" t="s">
        <v>32</v>
      </c>
      <c r="N234" s="221" t="s">
        <v>48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137</v>
      </c>
      <c r="AT234" s="224" t="s">
        <v>132</v>
      </c>
      <c r="AU234" s="224" t="s">
        <v>85</v>
      </c>
      <c r="AY234" s="17" t="s">
        <v>129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83</v>
      </c>
      <c r="BK234" s="225">
        <f>ROUND(I234*H234,2)</f>
        <v>0</v>
      </c>
      <c r="BL234" s="17" t="s">
        <v>137</v>
      </c>
      <c r="BM234" s="224" t="s">
        <v>410</v>
      </c>
    </row>
    <row r="235" s="13" customFormat="1">
      <c r="A235" s="13"/>
      <c r="B235" s="226"/>
      <c r="C235" s="227"/>
      <c r="D235" s="228" t="s">
        <v>139</v>
      </c>
      <c r="E235" s="229" t="s">
        <v>32</v>
      </c>
      <c r="F235" s="230" t="s">
        <v>140</v>
      </c>
      <c r="G235" s="227"/>
      <c r="H235" s="229" t="s">
        <v>32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139</v>
      </c>
      <c r="AU235" s="236" t="s">
        <v>85</v>
      </c>
      <c r="AV235" s="13" t="s">
        <v>83</v>
      </c>
      <c r="AW235" s="13" t="s">
        <v>39</v>
      </c>
      <c r="AX235" s="13" t="s">
        <v>77</v>
      </c>
      <c r="AY235" s="236" t="s">
        <v>129</v>
      </c>
    </row>
    <row r="236" s="14" customFormat="1">
      <c r="A236" s="14"/>
      <c r="B236" s="237"/>
      <c r="C236" s="238"/>
      <c r="D236" s="228" t="s">
        <v>139</v>
      </c>
      <c r="E236" s="239" t="s">
        <v>32</v>
      </c>
      <c r="F236" s="240" t="s">
        <v>504</v>
      </c>
      <c r="G236" s="238"/>
      <c r="H236" s="241">
        <v>5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139</v>
      </c>
      <c r="AU236" s="247" t="s">
        <v>85</v>
      </c>
      <c r="AV236" s="14" t="s">
        <v>85</v>
      </c>
      <c r="AW236" s="14" t="s">
        <v>39</v>
      </c>
      <c r="AX236" s="14" t="s">
        <v>77</v>
      </c>
      <c r="AY236" s="247" t="s">
        <v>129</v>
      </c>
    </row>
    <row r="237" s="14" customFormat="1">
      <c r="A237" s="14"/>
      <c r="B237" s="237"/>
      <c r="C237" s="238"/>
      <c r="D237" s="228" t="s">
        <v>139</v>
      </c>
      <c r="E237" s="239" t="s">
        <v>32</v>
      </c>
      <c r="F237" s="240" t="s">
        <v>505</v>
      </c>
      <c r="G237" s="238"/>
      <c r="H237" s="241">
        <v>5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139</v>
      </c>
      <c r="AU237" s="247" t="s">
        <v>85</v>
      </c>
      <c r="AV237" s="14" t="s">
        <v>85</v>
      </c>
      <c r="AW237" s="14" t="s">
        <v>39</v>
      </c>
      <c r="AX237" s="14" t="s">
        <v>77</v>
      </c>
      <c r="AY237" s="247" t="s">
        <v>129</v>
      </c>
    </row>
    <row r="238" s="14" customFormat="1">
      <c r="A238" s="14"/>
      <c r="B238" s="237"/>
      <c r="C238" s="238"/>
      <c r="D238" s="228" t="s">
        <v>139</v>
      </c>
      <c r="E238" s="239" t="s">
        <v>32</v>
      </c>
      <c r="F238" s="240" t="s">
        <v>413</v>
      </c>
      <c r="G238" s="238"/>
      <c r="H238" s="241">
        <v>2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139</v>
      </c>
      <c r="AU238" s="247" t="s">
        <v>85</v>
      </c>
      <c r="AV238" s="14" t="s">
        <v>85</v>
      </c>
      <c r="AW238" s="14" t="s">
        <v>39</v>
      </c>
      <c r="AX238" s="14" t="s">
        <v>77</v>
      </c>
      <c r="AY238" s="247" t="s">
        <v>129</v>
      </c>
    </row>
    <row r="239" s="15" customFormat="1">
      <c r="A239" s="15"/>
      <c r="B239" s="248"/>
      <c r="C239" s="249"/>
      <c r="D239" s="228" t="s">
        <v>139</v>
      </c>
      <c r="E239" s="250" t="s">
        <v>32</v>
      </c>
      <c r="F239" s="251" t="s">
        <v>142</v>
      </c>
      <c r="G239" s="249"/>
      <c r="H239" s="252">
        <v>12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139</v>
      </c>
      <c r="AU239" s="258" t="s">
        <v>85</v>
      </c>
      <c r="AV239" s="15" t="s">
        <v>128</v>
      </c>
      <c r="AW239" s="15" t="s">
        <v>39</v>
      </c>
      <c r="AX239" s="15" t="s">
        <v>83</v>
      </c>
      <c r="AY239" s="258" t="s">
        <v>129</v>
      </c>
    </row>
    <row r="240" s="12" customFormat="1" ht="22.8" customHeight="1">
      <c r="A240" s="12"/>
      <c r="B240" s="197"/>
      <c r="C240" s="198"/>
      <c r="D240" s="199" t="s">
        <v>76</v>
      </c>
      <c r="E240" s="211" t="s">
        <v>1</v>
      </c>
      <c r="F240" s="211" t="s">
        <v>506</v>
      </c>
      <c r="G240" s="198"/>
      <c r="H240" s="198"/>
      <c r="I240" s="201"/>
      <c r="J240" s="212">
        <f>BK240</f>
        <v>0</v>
      </c>
      <c r="K240" s="198"/>
      <c r="L240" s="203"/>
      <c r="M240" s="204"/>
      <c r="N240" s="205"/>
      <c r="O240" s="205"/>
      <c r="P240" s="206">
        <f>SUM(P241:P244)</f>
        <v>0</v>
      </c>
      <c r="Q240" s="205"/>
      <c r="R240" s="206">
        <f>SUM(R241:R244)</f>
        <v>0</v>
      </c>
      <c r="S240" s="205"/>
      <c r="T240" s="207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8" t="s">
        <v>83</v>
      </c>
      <c r="AT240" s="209" t="s">
        <v>76</v>
      </c>
      <c r="AU240" s="209" t="s">
        <v>83</v>
      </c>
      <c r="AY240" s="208" t="s">
        <v>129</v>
      </c>
      <c r="BK240" s="210">
        <f>SUM(BK241:BK244)</f>
        <v>0</v>
      </c>
    </row>
    <row r="241" s="2" customFormat="1" ht="33" customHeight="1">
      <c r="A241" s="39"/>
      <c r="B241" s="40"/>
      <c r="C241" s="213" t="s">
        <v>384</v>
      </c>
      <c r="D241" s="213" t="s">
        <v>132</v>
      </c>
      <c r="E241" s="214" t="s">
        <v>507</v>
      </c>
      <c r="F241" s="215" t="s">
        <v>508</v>
      </c>
      <c r="G241" s="216" t="s">
        <v>135</v>
      </c>
      <c r="H241" s="217">
        <v>5</v>
      </c>
      <c r="I241" s="218"/>
      <c r="J241" s="219">
        <f>ROUND(I241*H241,2)</f>
        <v>0</v>
      </c>
      <c r="K241" s="215" t="s">
        <v>136</v>
      </c>
      <c r="L241" s="45"/>
      <c r="M241" s="220" t="s">
        <v>32</v>
      </c>
      <c r="N241" s="221" t="s">
        <v>48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137</v>
      </c>
      <c r="AT241" s="224" t="s">
        <v>132</v>
      </c>
      <c r="AU241" s="224" t="s">
        <v>85</v>
      </c>
      <c r="AY241" s="17" t="s">
        <v>129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83</v>
      </c>
      <c r="BK241" s="225">
        <f>ROUND(I241*H241,2)</f>
        <v>0</v>
      </c>
      <c r="BL241" s="17" t="s">
        <v>137</v>
      </c>
      <c r="BM241" s="224" t="s">
        <v>509</v>
      </c>
    </row>
    <row r="242" s="13" customFormat="1">
      <c r="A242" s="13"/>
      <c r="B242" s="226"/>
      <c r="C242" s="227"/>
      <c r="D242" s="228" t="s">
        <v>139</v>
      </c>
      <c r="E242" s="229" t="s">
        <v>32</v>
      </c>
      <c r="F242" s="230" t="s">
        <v>140</v>
      </c>
      <c r="G242" s="227"/>
      <c r="H242" s="229" t="s">
        <v>32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139</v>
      </c>
      <c r="AU242" s="236" t="s">
        <v>85</v>
      </c>
      <c r="AV242" s="13" t="s">
        <v>83</v>
      </c>
      <c r="AW242" s="13" t="s">
        <v>39</v>
      </c>
      <c r="AX242" s="13" t="s">
        <v>77</v>
      </c>
      <c r="AY242" s="236" t="s">
        <v>129</v>
      </c>
    </row>
    <row r="243" s="14" customFormat="1">
      <c r="A243" s="14"/>
      <c r="B243" s="237"/>
      <c r="C243" s="238"/>
      <c r="D243" s="228" t="s">
        <v>139</v>
      </c>
      <c r="E243" s="239" t="s">
        <v>32</v>
      </c>
      <c r="F243" s="240" t="s">
        <v>510</v>
      </c>
      <c r="G243" s="238"/>
      <c r="H243" s="241">
        <v>5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139</v>
      </c>
      <c r="AU243" s="247" t="s">
        <v>85</v>
      </c>
      <c r="AV243" s="14" t="s">
        <v>85</v>
      </c>
      <c r="AW243" s="14" t="s">
        <v>39</v>
      </c>
      <c r="AX243" s="14" t="s">
        <v>77</v>
      </c>
      <c r="AY243" s="247" t="s">
        <v>129</v>
      </c>
    </row>
    <row r="244" s="15" customFormat="1">
      <c r="A244" s="15"/>
      <c r="B244" s="248"/>
      <c r="C244" s="249"/>
      <c r="D244" s="228" t="s">
        <v>139</v>
      </c>
      <c r="E244" s="250" t="s">
        <v>32</v>
      </c>
      <c r="F244" s="251" t="s">
        <v>142</v>
      </c>
      <c r="G244" s="249"/>
      <c r="H244" s="252">
        <v>5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8" t="s">
        <v>139</v>
      </c>
      <c r="AU244" s="258" t="s">
        <v>85</v>
      </c>
      <c r="AV244" s="15" t="s">
        <v>128</v>
      </c>
      <c r="AW244" s="15" t="s">
        <v>39</v>
      </c>
      <c r="AX244" s="15" t="s">
        <v>83</v>
      </c>
      <c r="AY244" s="258" t="s">
        <v>129</v>
      </c>
    </row>
    <row r="245" s="12" customFormat="1" ht="22.8" customHeight="1">
      <c r="A245" s="12"/>
      <c r="B245" s="197"/>
      <c r="C245" s="198"/>
      <c r="D245" s="199" t="s">
        <v>76</v>
      </c>
      <c r="E245" s="211" t="s">
        <v>254</v>
      </c>
      <c r="F245" s="211" t="s">
        <v>255</v>
      </c>
      <c r="G245" s="198"/>
      <c r="H245" s="198"/>
      <c r="I245" s="201"/>
      <c r="J245" s="212">
        <f>BK245</f>
        <v>0</v>
      </c>
      <c r="K245" s="198"/>
      <c r="L245" s="203"/>
      <c r="M245" s="204"/>
      <c r="N245" s="205"/>
      <c r="O245" s="205"/>
      <c r="P245" s="206">
        <f>SUM(P246:P255)</f>
        <v>0</v>
      </c>
      <c r="Q245" s="205"/>
      <c r="R245" s="206">
        <f>SUM(R246:R255)</f>
        <v>0</v>
      </c>
      <c r="S245" s="205"/>
      <c r="T245" s="207">
        <f>SUM(T246:T255)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8" t="s">
        <v>128</v>
      </c>
      <c r="AT245" s="209" t="s">
        <v>76</v>
      </c>
      <c r="AU245" s="209" t="s">
        <v>83</v>
      </c>
      <c r="AY245" s="208" t="s">
        <v>129</v>
      </c>
      <c r="BK245" s="210">
        <f>SUM(BK246:BK255)</f>
        <v>0</v>
      </c>
    </row>
    <row r="246" s="2" customFormat="1" ht="24.15" customHeight="1">
      <c r="A246" s="39"/>
      <c r="B246" s="40"/>
      <c r="C246" s="213" t="s">
        <v>390</v>
      </c>
      <c r="D246" s="213" t="s">
        <v>132</v>
      </c>
      <c r="E246" s="214" t="s">
        <v>257</v>
      </c>
      <c r="F246" s="215" t="s">
        <v>258</v>
      </c>
      <c r="G246" s="216" t="s">
        <v>135</v>
      </c>
      <c r="H246" s="217">
        <v>15</v>
      </c>
      <c r="I246" s="218"/>
      <c r="J246" s="219">
        <f>ROUND(I246*H246,2)</f>
        <v>0</v>
      </c>
      <c r="K246" s="215" t="s">
        <v>136</v>
      </c>
      <c r="L246" s="45"/>
      <c r="M246" s="220" t="s">
        <v>32</v>
      </c>
      <c r="N246" s="221" t="s">
        <v>48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137</v>
      </c>
      <c r="AT246" s="224" t="s">
        <v>132</v>
      </c>
      <c r="AU246" s="224" t="s">
        <v>85</v>
      </c>
      <c r="AY246" s="17" t="s">
        <v>129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83</v>
      </c>
      <c r="BK246" s="225">
        <f>ROUND(I246*H246,2)</f>
        <v>0</v>
      </c>
      <c r="BL246" s="17" t="s">
        <v>137</v>
      </c>
      <c r="BM246" s="224" t="s">
        <v>511</v>
      </c>
    </row>
    <row r="247" s="13" customFormat="1">
      <c r="A247" s="13"/>
      <c r="B247" s="226"/>
      <c r="C247" s="227"/>
      <c r="D247" s="228" t="s">
        <v>139</v>
      </c>
      <c r="E247" s="229" t="s">
        <v>32</v>
      </c>
      <c r="F247" s="230" t="s">
        <v>140</v>
      </c>
      <c r="G247" s="227"/>
      <c r="H247" s="229" t="s">
        <v>32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139</v>
      </c>
      <c r="AU247" s="236" t="s">
        <v>85</v>
      </c>
      <c r="AV247" s="13" t="s">
        <v>83</v>
      </c>
      <c r="AW247" s="13" t="s">
        <v>39</v>
      </c>
      <c r="AX247" s="13" t="s">
        <v>77</v>
      </c>
      <c r="AY247" s="236" t="s">
        <v>129</v>
      </c>
    </row>
    <row r="248" s="14" customFormat="1">
      <c r="A248" s="14"/>
      <c r="B248" s="237"/>
      <c r="C248" s="238"/>
      <c r="D248" s="228" t="s">
        <v>139</v>
      </c>
      <c r="E248" s="239" t="s">
        <v>32</v>
      </c>
      <c r="F248" s="240" t="s">
        <v>512</v>
      </c>
      <c r="G248" s="238"/>
      <c r="H248" s="241">
        <v>15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139</v>
      </c>
      <c r="AU248" s="247" t="s">
        <v>85</v>
      </c>
      <c r="AV248" s="14" t="s">
        <v>85</v>
      </c>
      <c r="AW248" s="14" t="s">
        <v>39</v>
      </c>
      <c r="AX248" s="14" t="s">
        <v>77</v>
      </c>
      <c r="AY248" s="247" t="s">
        <v>129</v>
      </c>
    </row>
    <row r="249" s="15" customFormat="1">
      <c r="A249" s="15"/>
      <c r="B249" s="248"/>
      <c r="C249" s="249"/>
      <c r="D249" s="228" t="s">
        <v>139</v>
      </c>
      <c r="E249" s="250" t="s">
        <v>32</v>
      </c>
      <c r="F249" s="251" t="s">
        <v>142</v>
      </c>
      <c r="G249" s="249"/>
      <c r="H249" s="252">
        <v>15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8" t="s">
        <v>139</v>
      </c>
      <c r="AU249" s="258" t="s">
        <v>85</v>
      </c>
      <c r="AV249" s="15" t="s">
        <v>128</v>
      </c>
      <c r="AW249" s="15" t="s">
        <v>39</v>
      </c>
      <c r="AX249" s="15" t="s">
        <v>83</v>
      </c>
      <c r="AY249" s="258" t="s">
        <v>129</v>
      </c>
    </row>
    <row r="250" s="2" customFormat="1" ht="24.15" customHeight="1">
      <c r="A250" s="39"/>
      <c r="B250" s="40"/>
      <c r="C250" s="213" t="s">
        <v>395</v>
      </c>
      <c r="D250" s="213" t="s">
        <v>132</v>
      </c>
      <c r="E250" s="214" t="s">
        <v>513</v>
      </c>
      <c r="F250" s="215" t="s">
        <v>514</v>
      </c>
      <c r="G250" s="216" t="s">
        <v>135</v>
      </c>
      <c r="H250" s="217">
        <v>3</v>
      </c>
      <c r="I250" s="218"/>
      <c r="J250" s="219">
        <f>ROUND(I250*H250,2)</f>
        <v>0</v>
      </c>
      <c r="K250" s="215" t="s">
        <v>136</v>
      </c>
      <c r="L250" s="45"/>
      <c r="M250" s="220" t="s">
        <v>32</v>
      </c>
      <c r="N250" s="221" t="s">
        <v>48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137</v>
      </c>
      <c r="AT250" s="224" t="s">
        <v>132</v>
      </c>
      <c r="AU250" s="224" t="s">
        <v>85</v>
      </c>
      <c r="AY250" s="17" t="s">
        <v>129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83</v>
      </c>
      <c r="BK250" s="225">
        <f>ROUND(I250*H250,2)</f>
        <v>0</v>
      </c>
      <c r="BL250" s="17" t="s">
        <v>137</v>
      </c>
      <c r="BM250" s="224" t="s">
        <v>515</v>
      </c>
    </row>
    <row r="251" s="13" customFormat="1">
      <c r="A251" s="13"/>
      <c r="B251" s="226"/>
      <c r="C251" s="227"/>
      <c r="D251" s="228" t="s">
        <v>139</v>
      </c>
      <c r="E251" s="229" t="s">
        <v>32</v>
      </c>
      <c r="F251" s="230" t="s">
        <v>140</v>
      </c>
      <c r="G251" s="227"/>
      <c r="H251" s="229" t="s">
        <v>32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139</v>
      </c>
      <c r="AU251" s="236" t="s">
        <v>85</v>
      </c>
      <c r="AV251" s="13" t="s">
        <v>83</v>
      </c>
      <c r="AW251" s="13" t="s">
        <v>39</v>
      </c>
      <c r="AX251" s="13" t="s">
        <v>77</v>
      </c>
      <c r="AY251" s="236" t="s">
        <v>129</v>
      </c>
    </row>
    <row r="252" s="14" customFormat="1">
      <c r="A252" s="14"/>
      <c r="B252" s="237"/>
      <c r="C252" s="238"/>
      <c r="D252" s="228" t="s">
        <v>139</v>
      </c>
      <c r="E252" s="239" t="s">
        <v>32</v>
      </c>
      <c r="F252" s="240" t="s">
        <v>516</v>
      </c>
      <c r="G252" s="238"/>
      <c r="H252" s="241">
        <v>1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139</v>
      </c>
      <c r="AU252" s="247" t="s">
        <v>85</v>
      </c>
      <c r="AV252" s="14" t="s">
        <v>85</v>
      </c>
      <c r="AW252" s="14" t="s">
        <v>39</v>
      </c>
      <c r="AX252" s="14" t="s">
        <v>77</v>
      </c>
      <c r="AY252" s="247" t="s">
        <v>129</v>
      </c>
    </row>
    <row r="253" s="14" customFormat="1">
      <c r="A253" s="14"/>
      <c r="B253" s="237"/>
      <c r="C253" s="238"/>
      <c r="D253" s="228" t="s">
        <v>139</v>
      </c>
      <c r="E253" s="239" t="s">
        <v>32</v>
      </c>
      <c r="F253" s="240" t="s">
        <v>517</v>
      </c>
      <c r="G253" s="238"/>
      <c r="H253" s="241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139</v>
      </c>
      <c r="AU253" s="247" t="s">
        <v>85</v>
      </c>
      <c r="AV253" s="14" t="s">
        <v>85</v>
      </c>
      <c r="AW253" s="14" t="s">
        <v>39</v>
      </c>
      <c r="AX253" s="14" t="s">
        <v>77</v>
      </c>
      <c r="AY253" s="247" t="s">
        <v>129</v>
      </c>
    </row>
    <row r="254" s="14" customFormat="1">
      <c r="A254" s="14"/>
      <c r="B254" s="237"/>
      <c r="C254" s="238"/>
      <c r="D254" s="228" t="s">
        <v>139</v>
      </c>
      <c r="E254" s="239" t="s">
        <v>32</v>
      </c>
      <c r="F254" s="240" t="s">
        <v>518</v>
      </c>
      <c r="G254" s="238"/>
      <c r="H254" s="241">
        <v>1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139</v>
      </c>
      <c r="AU254" s="247" t="s">
        <v>85</v>
      </c>
      <c r="AV254" s="14" t="s">
        <v>85</v>
      </c>
      <c r="AW254" s="14" t="s">
        <v>39</v>
      </c>
      <c r="AX254" s="14" t="s">
        <v>77</v>
      </c>
      <c r="AY254" s="247" t="s">
        <v>129</v>
      </c>
    </row>
    <row r="255" s="15" customFormat="1">
      <c r="A255" s="15"/>
      <c r="B255" s="248"/>
      <c r="C255" s="249"/>
      <c r="D255" s="228" t="s">
        <v>139</v>
      </c>
      <c r="E255" s="250" t="s">
        <v>32</v>
      </c>
      <c r="F255" s="251" t="s">
        <v>142</v>
      </c>
      <c r="G255" s="249"/>
      <c r="H255" s="252">
        <v>3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139</v>
      </c>
      <c r="AU255" s="258" t="s">
        <v>85</v>
      </c>
      <c r="AV255" s="15" t="s">
        <v>128</v>
      </c>
      <c r="AW255" s="15" t="s">
        <v>39</v>
      </c>
      <c r="AX255" s="15" t="s">
        <v>83</v>
      </c>
      <c r="AY255" s="258" t="s">
        <v>129</v>
      </c>
    </row>
    <row r="256" s="12" customFormat="1" ht="22.8" customHeight="1">
      <c r="A256" s="12"/>
      <c r="B256" s="197"/>
      <c r="C256" s="198"/>
      <c r="D256" s="199" t="s">
        <v>76</v>
      </c>
      <c r="E256" s="211" t="s">
        <v>261</v>
      </c>
      <c r="F256" s="211" t="s">
        <v>262</v>
      </c>
      <c r="G256" s="198"/>
      <c r="H256" s="198"/>
      <c r="I256" s="201"/>
      <c r="J256" s="212">
        <f>BK256</f>
        <v>0</v>
      </c>
      <c r="K256" s="198"/>
      <c r="L256" s="203"/>
      <c r="M256" s="204"/>
      <c r="N256" s="205"/>
      <c r="O256" s="205"/>
      <c r="P256" s="206">
        <f>SUM(P257:P260)</f>
        <v>0</v>
      </c>
      <c r="Q256" s="205"/>
      <c r="R256" s="206">
        <f>SUM(R257:R260)</f>
        <v>0</v>
      </c>
      <c r="S256" s="205"/>
      <c r="T256" s="207">
        <f>SUM(T257:T260)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8" t="s">
        <v>128</v>
      </c>
      <c r="AT256" s="209" t="s">
        <v>76</v>
      </c>
      <c r="AU256" s="209" t="s">
        <v>83</v>
      </c>
      <c r="AY256" s="208" t="s">
        <v>129</v>
      </c>
      <c r="BK256" s="210">
        <f>SUM(BK257:BK260)</f>
        <v>0</v>
      </c>
    </row>
    <row r="257" s="2" customFormat="1" ht="21.75" customHeight="1">
      <c r="A257" s="39"/>
      <c r="B257" s="40"/>
      <c r="C257" s="213" t="s">
        <v>397</v>
      </c>
      <c r="D257" s="213" t="s">
        <v>132</v>
      </c>
      <c r="E257" s="214" t="s">
        <v>263</v>
      </c>
      <c r="F257" s="215" t="s">
        <v>264</v>
      </c>
      <c r="G257" s="216" t="s">
        <v>135</v>
      </c>
      <c r="H257" s="217">
        <v>1</v>
      </c>
      <c r="I257" s="218"/>
      <c r="J257" s="219">
        <f>ROUND(I257*H257,2)</f>
        <v>0</v>
      </c>
      <c r="K257" s="215" t="s">
        <v>136</v>
      </c>
      <c r="L257" s="45"/>
      <c r="M257" s="220" t="s">
        <v>32</v>
      </c>
      <c r="N257" s="221" t="s">
        <v>48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137</v>
      </c>
      <c r="AT257" s="224" t="s">
        <v>132</v>
      </c>
      <c r="AU257" s="224" t="s">
        <v>85</v>
      </c>
      <c r="AY257" s="17" t="s">
        <v>129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83</v>
      </c>
      <c r="BK257" s="225">
        <f>ROUND(I257*H257,2)</f>
        <v>0</v>
      </c>
      <c r="BL257" s="17" t="s">
        <v>137</v>
      </c>
      <c r="BM257" s="224" t="s">
        <v>265</v>
      </c>
    </row>
    <row r="258" s="13" customFormat="1">
      <c r="A258" s="13"/>
      <c r="B258" s="226"/>
      <c r="C258" s="227"/>
      <c r="D258" s="228" t="s">
        <v>139</v>
      </c>
      <c r="E258" s="229" t="s">
        <v>32</v>
      </c>
      <c r="F258" s="230" t="s">
        <v>140</v>
      </c>
      <c r="G258" s="227"/>
      <c r="H258" s="229" t="s">
        <v>32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139</v>
      </c>
      <c r="AU258" s="236" t="s">
        <v>85</v>
      </c>
      <c r="AV258" s="13" t="s">
        <v>83</v>
      </c>
      <c r="AW258" s="13" t="s">
        <v>39</v>
      </c>
      <c r="AX258" s="13" t="s">
        <v>77</v>
      </c>
      <c r="AY258" s="236" t="s">
        <v>129</v>
      </c>
    </row>
    <row r="259" s="14" customFormat="1">
      <c r="A259" s="14"/>
      <c r="B259" s="237"/>
      <c r="C259" s="238"/>
      <c r="D259" s="228" t="s">
        <v>139</v>
      </c>
      <c r="E259" s="239" t="s">
        <v>32</v>
      </c>
      <c r="F259" s="240" t="s">
        <v>519</v>
      </c>
      <c r="G259" s="238"/>
      <c r="H259" s="241">
        <v>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139</v>
      </c>
      <c r="AU259" s="247" t="s">
        <v>85</v>
      </c>
      <c r="AV259" s="14" t="s">
        <v>85</v>
      </c>
      <c r="AW259" s="14" t="s">
        <v>39</v>
      </c>
      <c r="AX259" s="14" t="s">
        <v>77</v>
      </c>
      <c r="AY259" s="247" t="s">
        <v>129</v>
      </c>
    </row>
    <row r="260" s="15" customFormat="1">
      <c r="A260" s="15"/>
      <c r="B260" s="248"/>
      <c r="C260" s="249"/>
      <c r="D260" s="228" t="s">
        <v>139</v>
      </c>
      <c r="E260" s="250" t="s">
        <v>32</v>
      </c>
      <c r="F260" s="251" t="s">
        <v>142</v>
      </c>
      <c r="G260" s="249"/>
      <c r="H260" s="252">
        <v>1</v>
      </c>
      <c r="I260" s="253"/>
      <c r="J260" s="249"/>
      <c r="K260" s="249"/>
      <c r="L260" s="254"/>
      <c r="M260" s="259"/>
      <c r="N260" s="260"/>
      <c r="O260" s="260"/>
      <c r="P260" s="260"/>
      <c r="Q260" s="260"/>
      <c r="R260" s="260"/>
      <c r="S260" s="260"/>
      <c r="T260" s="26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139</v>
      </c>
      <c r="AU260" s="258" t="s">
        <v>85</v>
      </c>
      <c r="AV260" s="15" t="s">
        <v>128</v>
      </c>
      <c r="AW260" s="15" t="s">
        <v>39</v>
      </c>
      <c r="AX260" s="15" t="s">
        <v>83</v>
      </c>
      <c r="AY260" s="258" t="s">
        <v>129</v>
      </c>
    </row>
    <row r="261" s="2" customFormat="1" ht="6.96" customHeight="1">
      <c r="A261" s="39"/>
      <c r="B261" s="60"/>
      <c r="C261" s="61"/>
      <c r="D261" s="61"/>
      <c r="E261" s="61"/>
      <c r="F261" s="61"/>
      <c r="G261" s="61"/>
      <c r="H261" s="61"/>
      <c r="I261" s="61"/>
      <c r="J261" s="61"/>
      <c r="K261" s="61"/>
      <c r="L261" s="45"/>
      <c r="M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</row>
  </sheetData>
  <sheetProtection sheet="1" autoFilter="0" formatColumns="0" formatRows="0" objects="1" scenarios="1" spinCount="100000" saltValue="JbCa2hBds+5cuCpGxMNApR276JdQpOWXOhK0OvDQ8NJHTneOlCwSsYT9R+z9AWQSuFv5RJibLldde6Ys3WkjXA==" hashValue="6QodnxFOCvn2p/0vg9t/LvWALqebX82bMltDav+3JL9KY78Xv1AiXhkMHZiXXus1Q+DuV2h9iEAcBJcYN3Ib9g==" algorithmName="SHA-512" password="CC35"/>
  <autoFilter ref="C95:K2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Jiroudek Lukáš</dc:creator>
  <cp:lastModifiedBy>Jiroudek Lukáš</cp:lastModifiedBy>
  <dcterms:created xsi:type="dcterms:W3CDTF">2022-08-01T08:21:06Z</dcterms:created>
  <dcterms:modified xsi:type="dcterms:W3CDTF">2022-08-01T08:21:14Z</dcterms:modified>
</cp:coreProperties>
</file>